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ndra\"/>
    </mc:Choice>
  </mc:AlternateContent>
  <workbookProtection workbookAlgorithmName="SHA-512" workbookHashValue="8erQOZR68Ia+/cNNg3JFcncFRjteYAGTnNCbUSxDYHkqKpuXE0xjl0W2ZsiaFrStX12CiQhpYoS+gb0bHdgF8A==" workbookSaltValue="vIpCpLujjHue73oW3yI+6w==" workbookSpinCount="100000" lockStructure="1"/>
  <bookViews>
    <workbookView xWindow="0" yWindow="0" windowWidth="28800" windowHeight="12435"/>
  </bookViews>
  <sheets>
    <sheet name="FOLIE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3" i="1" l="1"/>
  <c r="X33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M14" i="1"/>
  <c r="M35" i="1" s="1"/>
  <c r="I14" i="1"/>
  <c r="S10" i="1" s="1"/>
  <c r="F9" i="1"/>
  <c r="F8" i="1"/>
  <c r="B8" i="1"/>
  <c r="F7" i="1"/>
  <c r="B7" i="1"/>
  <c r="F6" i="1"/>
  <c r="B6" i="1"/>
  <c r="F5" i="1"/>
  <c r="B5" i="1"/>
  <c r="B3" i="1"/>
  <c r="B1" i="1"/>
  <c r="M31" i="1" l="1"/>
  <c r="M37" i="1"/>
  <c r="M18" i="1"/>
  <c r="M26" i="1"/>
  <c r="M38" i="1"/>
  <c r="M20" i="1"/>
  <c r="M43" i="1" s="1"/>
  <c r="M23" i="1"/>
  <c r="M29" i="1"/>
  <c r="M24" i="1"/>
  <c r="M40" i="1"/>
  <c r="M21" i="1"/>
  <c r="M19" i="1"/>
  <c r="M27" i="1"/>
  <c r="M28" i="1"/>
  <c r="M36" i="1"/>
  <c r="M39" i="1"/>
  <c r="M22" i="1"/>
  <c r="M30" i="1"/>
  <c r="M17" i="1"/>
  <c r="M25" i="1"/>
  <c r="M41" i="1" l="1"/>
  <c r="M32" i="1"/>
  <c r="M45" i="1" s="1"/>
</calcChain>
</file>

<file path=xl/sharedStrings.xml><?xml version="1.0" encoding="utf-8"?>
<sst xmlns="http://schemas.openxmlformats.org/spreadsheetml/2006/main" count="514" uniqueCount="445">
  <si>
    <t>vyber ze seznamu</t>
  </si>
  <si>
    <t>cenová skupina</t>
  </si>
  <si>
    <t>standart:</t>
  </si>
  <si>
    <t>cena</t>
  </si>
  <si>
    <t>D 01</t>
  </si>
  <si>
    <t>Tvar 01</t>
  </si>
  <si>
    <t>Antracit</t>
  </si>
  <si>
    <t>2.cenová</t>
  </si>
  <si>
    <t>Biela supermat</t>
  </si>
  <si>
    <t>D 02</t>
  </si>
  <si>
    <t>Tvar 02</t>
  </si>
  <si>
    <t>Antracit lesklý</t>
  </si>
  <si>
    <t>patina 1</t>
  </si>
  <si>
    <t>Biela platinová Supermat</t>
  </si>
  <si>
    <t>D 03</t>
  </si>
  <si>
    <t>Tvar 03</t>
  </si>
  <si>
    <t>Antracit metalíza lesklá</t>
  </si>
  <si>
    <t>patina 2</t>
  </si>
  <si>
    <t>Biela hladká Supermat</t>
  </si>
  <si>
    <t>D 04</t>
  </si>
  <si>
    <t>Tvar 04</t>
  </si>
  <si>
    <t>Artwood dark</t>
  </si>
  <si>
    <t>římsa</t>
  </si>
  <si>
    <t>Bielo šedá Supermat</t>
  </si>
  <si>
    <t>D 05</t>
  </si>
  <si>
    <t>Tvar 05</t>
  </si>
  <si>
    <t>Artwood light</t>
  </si>
  <si>
    <t>patinování</t>
  </si>
  <si>
    <t>Denim Supermat</t>
  </si>
  <si>
    <t>D 06</t>
  </si>
  <si>
    <t>Tvar 06</t>
  </si>
  <si>
    <t>Béžová</t>
  </si>
  <si>
    <t>Fjord Supermat</t>
  </si>
  <si>
    <t>D 07</t>
  </si>
  <si>
    <t>Tvar 07</t>
  </si>
  <si>
    <t>Béžová-hnědá patina provensal</t>
  </si>
  <si>
    <t>sleva: ( %)</t>
  </si>
  <si>
    <t>Hnedo šedá Supermat</t>
  </si>
  <si>
    <t>D 08</t>
  </si>
  <si>
    <t>Tvar 08</t>
  </si>
  <si>
    <t>Béžová-hnědá patina vintage</t>
  </si>
  <si>
    <t>Kaolín šedá Supermat</t>
  </si>
  <si>
    <t>D 09</t>
  </si>
  <si>
    <t>Tvar 09</t>
  </si>
  <si>
    <t>Biela</t>
  </si>
  <si>
    <t xml:space="preserve"> Objednávka foliovaných dvířek:</t>
  </si>
  <si>
    <t>folie</t>
  </si>
  <si>
    <t>Krémová hladká supermat</t>
  </si>
  <si>
    <t>D 10</t>
  </si>
  <si>
    <t>Tvar 10</t>
  </si>
  <si>
    <t>Biela-sivá patina provensal</t>
  </si>
  <si>
    <t>Lastúrovo šedá Supermat</t>
  </si>
  <si>
    <t>D 11</t>
  </si>
  <si>
    <t>Biela-sivá patina vintage</t>
  </si>
  <si>
    <t>Tvar/frézování</t>
  </si>
  <si>
    <t>Typ folie</t>
  </si>
  <si>
    <t>cenová 
skupina</t>
  </si>
  <si>
    <t xml:space="preserve"> Fólie zadní strany:</t>
  </si>
  <si>
    <t xml:space="preserve">tloušťka dvířek: </t>
  </si>
  <si>
    <t>ZC cena/m2</t>
  </si>
  <si>
    <t>Hladká</t>
  </si>
  <si>
    <t>Mýdlo</t>
  </si>
  <si>
    <t>imitace dřevěných dvířek</t>
  </si>
  <si>
    <t>rustikální dvířka</t>
  </si>
  <si>
    <t>dvířka s vlnovkou</t>
  </si>
  <si>
    <t>Jemná linie</t>
  </si>
  <si>
    <t>Malachitová Supermat</t>
  </si>
  <si>
    <t>D 12</t>
  </si>
  <si>
    <t>Biela glazúra</t>
  </si>
  <si>
    <t>18mm</t>
  </si>
  <si>
    <t>D54 (R1-R1)</t>
  </si>
  <si>
    <t>D09 (R5)</t>
  </si>
  <si>
    <t>D16</t>
  </si>
  <si>
    <t>D71</t>
  </si>
  <si>
    <t>D59</t>
  </si>
  <si>
    <t>D85</t>
  </si>
  <si>
    <t>bílá</t>
  </si>
  <si>
    <t>Magnólia hladká Supermat</t>
  </si>
  <si>
    <t>D 13</t>
  </si>
  <si>
    <t>Biela gold</t>
  </si>
  <si>
    <t>Dvířka</t>
  </si>
  <si>
    <t>D74 (R3-R2)</t>
  </si>
  <si>
    <t>D09 (R1)</t>
  </si>
  <si>
    <t>D75</t>
  </si>
  <si>
    <t>D72</t>
  </si>
  <si>
    <t>D61</t>
  </si>
  <si>
    <t>D86</t>
  </si>
  <si>
    <t>javor</t>
  </si>
  <si>
    <t>černá</t>
  </si>
  <si>
    <t>Onyx šedá Superemat</t>
  </si>
  <si>
    <t>D 14</t>
  </si>
  <si>
    <t>Biela gravír</t>
  </si>
  <si>
    <t>č.</t>
  </si>
  <si>
    <t>Výška (mm)</t>
  </si>
  <si>
    <t>Šířka (mm)</t>
  </si>
  <si>
    <t>Množství 
( ks )</t>
  </si>
  <si>
    <t>orientace let</t>
  </si>
  <si>
    <r>
      <t>Rámeček</t>
    </r>
    <r>
      <rPr>
        <b/>
        <sz val="11"/>
        <color indexed="8"/>
        <rFont val="Calibri"/>
        <family val="2"/>
        <charset val="238"/>
      </rPr>
      <t xml:space="preserve"> 
sklo</t>
    </r>
  </si>
  <si>
    <r>
      <t xml:space="preserve"> </t>
    </r>
    <r>
      <rPr>
        <sz val="11"/>
        <color indexed="8"/>
        <rFont val="Calibri"/>
        <family val="2"/>
        <charset val="238"/>
      </rPr>
      <t>Mřížka</t>
    </r>
    <r>
      <rPr>
        <b/>
        <sz val="11"/>
        <color indexed="8"/>
        <rFont val="Calibri"/>
        <family val="2"/>
        <charset val="238"/>
      </rPr>
      <t xml:space="preserve"> 
4M</t>
    </r>
  </si>
  <si>
    <r>
      <t xml:space="preserve"> </t>
    </r>
    <r>
      <rPr>
        <sz val="11"/>
        <color indexed="8"/>
        <rFont val="Calibri"/>
        <family val="2"/>
        <charset val="238"/>
      </rPr>
      <t>Mřížka</t>
    </r>
    <r>
      <rPr>
        <b/>
        <sz val="11"/>
        <color indexed="8"/>
        <rFont val="Calibri"/>
        <family val="2"/>
        <charset val="238"/>
      </rPr>
      <t xml:space="preserve"> 
6M</t>
    </r>
  </si>
  <si>
    <t xml:space="preserve">Poznámka - typ skla, vrtání otvorů, dvířka L, P, </t>
  </si>
  <si>
    <t xml:space="preserve">cena </t>
  </si>
  <si>
    <t>D10 (R3-R3)</t>
  </si>
  <si>
    <t>D 57 (R1)</t>
  </si>
  <si>
    <t>D47</t>
  </si>
  <si>
    <t>D73</t>
  </si>
  <si>
    <t>D62</t>
  </si>
  <si>
    <t>D83</t>
  </si>
  <si>
    <t>buk</t>
  </si>
  <si>
    <t>oranžová</t>
  </si>
  <si>
    <t>Perleťová šedá Supermat</t>
  </si>
  <si>
    <t>D 15</t>
  </si>
  <si>
    <t>Biela hladká supermat</t>
  </si>
  <si>
    <t>1.</t>
  </si>
  <si>
    <t>D10-R1 (R3-R1)</t>
  </si>
  <si>
    <t>D38 (R5)</t>
  </si>
  <si>
    <t>D76</t>
  </si>
  <si>
    <t>D28</t>
  </si>
  <si>
    <t>D64</t>
  </si>
  <si>
    <t>D05</t>
  </si>
  <si>
    <t>chamonix</t>
  </si>
  <si>
    <t>Piesková hladká supermat</t>
  </si>
  <si>
    <t>D 16</t>
  </si>
  <si>
    <t>Biela Hodváb</t>
  </si>
  <si>
    <t>2.</t>
  </si>
  <si>
    <t>D10 UKW</t>
  </si>
  <si>
    <t>D38 (R1)</t>
  </si>
  <si>
    <t>D45</t>
  </si>
  <si>
    <t>D78</t>
  </si>
  <si>
    <t>D65</t>
  </si>
  <si>
    <t>D03</t>
  </si>
  <si>
    <t>dub</t>
  </si>
  <si>
    <t>Sivá hladká supermat</t>
  </si>
  <si>
    <t>D 17</t>
  </si>
  <si>
    <t>Biela káva lesklá</t>
  </si>
  <si>
    <t>3.</t>
  </si>
  <si>
    <t>D56 (R6-R6)</t>
  </si>
  <si>
    <t>D58 (R1)</t>
  </si>
  <si>
    <t>D77</t>
  </si>
  <si>
    <t>D81</t>
  </si>
  <si>
    <t>D66</t>
  </si>
  <si>
    <t>D04</t>
  </si>
  <si>
    <t>ořech</t>
  </si>
  <si>
    <t>Smotanová Supermat</t>
  </si>
  <si>
    <t>D 18</t>
  </si>
  <si>
    <t>Biela lesklá LG</t>
  </si>
  <si>
    <t>4.</t>
  </si>
  <si>
    <t>D11</t>
  </si>
  <si>
    <t>D20</t>
  </si>
  <si>
    <t>D88</t>
  </si>
  <si>
    <t>D14</t>
  </si>
  <si>
    <t>D06</t>
  </si>
  <si>
    <t>teak</t>
  </si>
  <si>
    <t>Zeleno šedá Supermat</t>
  </si>
  <si>
    <t>D 19</t>
  </si>
  <si>
    <t>Biela metaliza leskla</t>
  </si>
  <si>
    <t>5.</t>
  </si>
  <si>
    <t>D12</t>
  </si>
  <si>
    <t>D23</t>
  </si>
  <si>
    <t>D17</t>
  </si>
  <si>
    <t>D33</t>
  </si>
  <si>
    <t>D13</t>
  </si>
  <si>
    <t>Amethyst Q</t>
  </si>
  <si>
    <t>D 20</t>
  </si>
  <si>
    <t>Biela NEW</t>
  </si>
  <si>
    <t>6.</t>
  </si>
  <si>
    <t>D21</t>
  </si>
  <si>
    <t>D26</t>
  </si>
  <si>
    <t>D18</t>
  </si>
  <si>
    <t>D39</t>
  </si>
  <si>
    <t>D01</t>
  </si>
  <si>
    <t>D 21</t>
  </si>
  <si>
    <t>Biela patina</t>
  </si>
  <si>
    <t>7.</t>
  </si>
  <si>
    <t>D34</t>
  </si>
  <si>
    <t>D29</t>
  </si>
  <si>
    <t>D19</t>
  </si>
  <si>
    <t>D52</t>
  </si>
  <si>
    <t>D07</t>
  </si>
  <si>
    <t>D 22</t>
  </si>
  <si>
    <t>Biela platinova supermat</t>
  </si>
  <si>
    <t>8.</t>
  </si>
  <si>
    <t>D37</t>
  </si>
  <si>
    <t>D35</t>
  </si>
  <si>
    <t>D79</t>
  </si>
  <si>
    <t>D80</t>
  </si>
  <si>
    <t>D15</t>
  </si>
  <si>
    <t>D 23</t>
  </si>
  <si>
    <t>Biela plat.supermat-siva patina provensal</t>
  </si>
  <si>
    <t>9.</t>
  </si>
  <si>
    <t>D69</t>
  </si>
  <si>
    <t>D30</t>
  </si>
  <si>
    <t>D08</t>
  </si>
  <si>
    <t>D27</t>
  </si>
  <si>
    <t>D31</t>
  </si>
  <si>
    <t>D 24</t>
  </si>
  <si>
    <t>Biela plat.supermat-siva patina vintage</t>
  </si>
  <si>
    <t>10.</t>
  </si>
  <si>
    <t>D70</t>
  </si>
  <si>
    <t>D43</t>
  </si>
  <si>
    <t>D51</t>
  </si>
  <si>
    <t>D82</t>
  </si>
  <si>
    <t>D44</t>
  </si>
  <si>
    <t>Biela kava</t>
  </si>
  <si>
    <t>D 25</t>
  </si>
  <si>
    <t>Biela porcelán gravir</t>
  </si>
  <si>
    <t>11.</t>
  </si>
  <si>
    <t>D49</t>
  </si>
  <si>
    <t>D48</t>
  </si>
  <si>
    <t>D46</t>
  </si>
  <si>
    <t>D22</t>
  </si>
  <si>
    <t>D 26</t>
  </si>
  <si>
    <t>Biela snehová</t>
  </si>
  <si>
    <t>12.</t>
  </si>
  <si>
    <t>D53</t>
  </si>
  <si>
    <t>D40</t>
  </si>
  <si>
    <t>D41</t>
  </si>
  <si>
    <t>Biela premium</t>
  </si>
  <si>
    <t>D 27</t>
  </si>
  <si>
    <t>Biela snehová-sivá patina provensal</t>
  </si>
  <si>
    <t>13.</t>
  </si>
  <si>
    <t>D32</t>
  </si>
  <si>
    <t>D42</t>
  </si>
  <si>
    <t>Brest bielený</t>
  </si>
  <si>
    <t>D 28</t>
  </si>
  <si>
    <t>Biela snehová-sivá patina vintage</t>
  </si>
  <si>
    <t>14.</t>
  </si>
  <si>
    <t>D68</t>
  </si>
  <si>
    <t>D36</t>
  </si>
  <si>
    <t>Brest južanský</t>
  </si>
  <si>
    <t>D 29</t>
  </si>
  <si>
    <t>15.</t>
  </si>
  <si>
    <t>D50</t>
  </si>
  <si>
    <t>Brest prírodný</t>
  </si>
  <si>
    <t>D 30</t>
  </si>
  <si>
    <t>Biela supermat-sivá patina provensal</t>
  </si>
  <si>
    <t>celkem:</t>
  </si>
  <si>
    <t>Brest tmavý</t>
  </si>
  <si>
    <t>D 31</t>
  </si>
  <si>
    <t>Biela supermat-sivá patina vintage</t>
  </si>
  <si>
    <t>zásuvka - POZOR:výfrez se vyrábí dle znázornění v katalogu **</t>
  </si>
  <si>
    <t>D67</t>
  </si>
  <si>
    <t>Calvados Krono</t>
  </si>
  <si>
    <t>D 32</t>
  </si>
  <si>
    <t>Bielo šedá supermat</t>
  </si>
  <si>
    <t>Množství     ( ks )</t>
  </si>
  <si>
    <t>Poznámka</t>
  </si>
  <si>
    <t>cena 
(bez DPH)</t>
  </si>
  <si>
    <t>Cyklamen</t>
  </si>
  <si>
    <t>D 33</t>
  </si>
  <si>
    <t>Bordo lesklé</t>
  </si>
  <si>
    <t>Dub biely</t>
  </si>
  <si>
    <t>D 34</t>
  </si>
  <si>
    <t>Borovica Andersen</t>
  </si>
  <si>
    <t>Dub elegance</t>
  </si>
  <si>
    <t>D 35</t>
  </si>
  <si>
    <t>Borovica šeodhnedá</t>
  </si>
  <si>
    <t>Dub Ferrara</t>
  </si>
  <si>
    <t>D 36</t>
  </si>
  <si>
    <t>Borovica vidiecka</t>
  </si>
  <si>
    <t>Dub gold craft</t>
  </si>
  <si>
    <t>D 37</t>
  </si>
  <si>
    <t>Brest bieleny</t>
  </si>
  <si>
    <t>Dub grey</t>
  </si>
  <si>
    <t>D 38</t>
  </si>
  <si>
    <t>Breza švédska</t>
  </si>
  <si>
    <t>Dub Lancelot</t>
  </si>
  <si>
    <t>D 39</t>
  </si>
  <si>
    <t>Buk Bavaria</t>
  </si>
  <si>
    <t>Dub nebraska prírodný</t>
  </si>
  <si>
    <t>D 40</t>
  </si>
  <si>
    <t>Calvados Bučina</t>
  </si>
  <si>
    <t>Věncová římsa:</t>
  </si>
  <si>
    <t>Dub nebraska šedý</t>
  </si>
  <si>
    <t>D 41</t>
  </si>
  <si>
    <t>Calvados jasný</t>
  </si>
  <si>
    <t>Rozměr: 1800 x 80 x 25 mm</t>
  </si>
  <si>
    <t>Fólie :</t>
  </si>
  <si>
    <t>Typ :</t>
  </si>
  <si>
    <t>Množstvo v ks:</t>
  </si>
  <si>
    <t>Dub nebraska hnedý</t>
  </si>
  <si>
    <t>D 42</t>
  </si>
  <si>
    <t>Calvados prírodný</t>
  </si>
  <si>
    <t>Dub patina</t>
  </si>
  <si>
    <t>D 43</t>
  </si>
  <si>
    <t>Cervená lesklá Zuzana</t>
  </si>
  <si>
    <t>OBJEDNÁVKA Cena celkem</t>
  </si>
  <si>
    <t>Dub patina grey</t>
  </si>
  <si>
    <t>D 44</t>
  </si>
  <si>
    <t>Čierna lesklá</t>
  </si>
  <si>
    <t>Dub patina hnedý</t>
  </si>
  <si>
    <t>D 45</t>
  </si>
  <si>
    <t>Cierna metalíza lesklá</t>
  </si>
  <si>
    <t>Ruční patinování je pro tvary: D08, D14, D16, D18, D19, D27, D28, D39, D45, D46, D47, D51, D68, D71, D72, D73, D78, D79, D81, D82, D83, D86</t>
  </si>
  <si>
    <t>Dub plavený</t>
  </si>
  <si>
    <t>D 46</t>
  </si>
  <si>
    <t>Čierna perlička</t>
  </si>
  <si>
    <t>Ruční patinování pro sivou patinu je možné pro tyto folie: bílá, bílá sněhová, bílá supermat, bílá platinová supermat</t>
  </si>
  <si>
    <t>Dub pieskový</t>
  </si>
  <si>
    <t>D 47</t>
  </si>
  <si>
    <t>Cokoládová lesklá</t>
  </si>
  <si>
    <t>Ruční patinování pro hnědou patinu je možné pro tyto folie: smetanová supermat,máslová, béžová, vanilka, jasmín</t>
  </si>
  <si>
    <t>Dub Raw</t>
  </si>
  <si>
    <t>D 48</t>
  </si>
  <si>
    <t>Denim supermat</t>
  </si>
  <si>
    <t>Dub satin</t>
  </si>
  <si>
    <t>D 49</t>
  </si>
  <si>
    <t>Driftwood čierny</t>
  </si>
  <si>
    <t>Maximální možný rozměr: výška: 2200mm   šírka: 1100mm</t>
  </si>
  <si>
    <t>Dub tabak</t>
  </si>
  <si>
    <t>D 50</t>
  </si>
  <si>
    <t>Driftwood hnedý</t>
  </si>
  <si>
    <t>Minimální možný rozměr: výška: 100mm   šírka: 140mm</t>
  </si>
  <si>
    <t>Dub vintage</t>
  </si>
  <si>
    <t>D 51</t>
  </si>
  <si>
    <t>Driftwood šedý</t>
  </si>
  <si>
    <t>** - Pokud požadujere zásuvky s frézováním jako dvířka, objednejte je jako dvířka. Pokud to rozměr dovolí, vyrobí se jako dvířka</t>
  </si>
  <si>
    <t>D 52</t>
  </si>
  <si>
    <t>Dub antický</t>
  </si>
  <si>
    <t>D 53</t>
  </si>
  <si>
    <t>Dub Bardolíno</t>
  </si>
  <si>
    <t>Za správnost uvedených rozměrů a údajů zodpovídá objednatel</t>
  </si>
  <si>
    <t>D 54</t>
  </si>
  <si>
    <t>Dub Bardolino HLADKY</t>
  </si>
  <si>
    <t>Melinga šedá</t>
  </si>
  <si>
    <t>D 60</t>
  </si>
  <si>
    <t>Melinga biela</t>
  </si>
  <si>
    <t>D 61</t>
  </si>
  <si>
    <t>Melinga čierna</t>
  </si>
  <si>
    <t>D 62</t>
  </si>
  <si>
    <t>Dub Gold craft</t>
  </si>
  <si>
    <t>Orech Dijon</t>
  </si>
  <si>
    <t>D 63</t>
  </si>
  <si>
    <t>Dub Hamilton</t>
  </si>
  <si>
    <t>Orech tiepolo</t>
  </si>
  <si>
    <t>D 64</t>
  </si>
  <si>
    <t>Dub jantárový</t>
  </si>
  <si>
    <t>Peltro</t>
  </si>
  <si>
    <t>D 65</t>
  </si>
  <si>
    <t>Dub Nebraska prírodný</t>
  </si>
  <si>
    <t>Portuna čierna</t>
  </si>
  <si>
    <t>D 66</t>
  </si>
  <si>
    <t>Portuna biela</t>
  </si>
  <si>
    <t>D 67</t>
  </si>
  <si>
    <t>Slivka meráno</t>
  </si>
  <si>
    <t>D 68</t>
  </si>
  <si>
    <t>Slivka meráno tmavá</t>
  </si>
  <si>
    <t>D 69</t>
  </si>
  <si>
    <t>Vanilka patina</t>
  </si>
  <si>
    <t>D 70</t>
  </si>
  <si>
    <t>Dub Satin</t>
  </si>
  <si>
    <t>Wenge šedá</t>
  </si>
  <si>
    <t>D 71</t>
  </si>
  <si>
    <t>Dub starý</t>
  </si>
  <si>
    <t>Zlatošedá</t>
  </si>
  <si>
    <t>D 72</t>
  </si>
  <si>
    <t>Dub Truffel</t>
  </si>
  <si>
    <t>Woodline capucino</t>
  </si>
  <si>
    <t>D 73</t>
  </si>
  <si>
    <t>Dub Vintage</t>
  </si>
  <si>
    <t>Woodline creme</t>
  </si>
  <si>
    <t>D 74</t>
  </si>
  <si>
    <t>Dub windy</t>
  </si>
  <si>
    <t>Woodline champagne</t>
  </si>
  <si>
    <t>D 75</t>
  </si>
  <si>
    <t>Fjord supermat</t>
  </si>
  <si>
    <t>Woodline piesková</t>
  </si>
  <si>
    <t>D 76</t>
  </si>
  <si>
    <t>Grace biela</t>
  </si>
  <si>
    <t>D 77</t>
  </si>
  <si>
    <t>Grafitová gravír</t>
  </si>
  <si>
    <t>D 78</t>
  </si>
  <si>
    <t>Hnedo šedá lesklá</t>
  </si>
  <si>
    <t>D 79</t>
  </si>
  <si>
    <t>Hnedo šeda supermat</t>
  </si>
  <si>
    <t>D 80</t>
  </si>
  <si>
    <t>Jabloň tmavá</t>
  </si>
  <si>
    <t>D 81</t>
  </si>
  <si>
    <t>Jaseň severský</t>
  </si>
  <si>
    <t>D 82</t>
  </si>
  <si>
    <t>Jasmín</t>
  </si>
  <si>
    <t>D 83</t>
  </si>
  <si>
    <t>Jasmín-hnědá patina provensal</t>
  </si>
  <si>
    <t>D 85</t>
  </si>
  <si>
    <t>Jasmín-hnědá patina vintage</t>
  </si>
  <si>
    <t>D 86</t>
  </si>
  <si>
    <t>Jasmín lesklý</t>
  </si>
  <si>
    <t>D 87</t>
  </si>
  <si>
    <t>Javor matný1</t>
  </si>
  <si>
    <t>D 88</t>
  </si>
  <si>
    <t>Jelša</t>
  </si>
  <si>
    <t>Jelša červená</t>
  </si>
  <si>
    <t>Jelša gravír</t>
  </si>
  <si>
    <t>Jelša jasná</t>
  </si>
  <si>
    <t>Kamenno šedá gravír</t>
  </si>
  <si>
    <t>Kaolin šedá supermat</t>
  </si>
  <si>
    <t>Kapučíno lesklé</t>
  </si>
  <si>
    <t>Kašmírová gravír</t>
  </si>
  <si>
    <t>Kašmírová lesklá</t>
  </si>
  <si>
    <t>Kremova supermat</t>
  </si>
  <si>
    <t>Lastúrová gravír</t>
  </si>
  <si>
    <t>Lasturovo šeda supermat</t>
  </si>
  <si>
    <t>Magnólia hladká supermat</t>
  </si>
  <si>
    <t>Malachitová supermat</t>
  </si>
  <si>
    <t>Maslová</t>
  </si>
  <si>
    <t>Máslová-hnědá patina provensal</t>
  </si>
  <si>
    <t>Máslová-hnědá patina vintage</t>
  </si>
  <si>
    <t>Modrá pastel</t>
  </si>
  <si>
    <t>Onyx šedá supermat</t>
  </si>
  <si>
    <t>Orech lesný</t>
  </si>
  <si>
    <t>Orech Tiepolo</t>
  </si>
  <si>
    <t>Patina hnedá</t>
  </si>
  <si>
    <t>Patina jantárová</t>
  </si>
  <si>
    <t>Patina piesková</t>
  </si>
  <si>
    <t>Patina zimná</t>
  </si>
  <si>
    <t>Perleťová šedá supermat</t>
  </si>
  <si>
    <t>Piesková lesklá</t>
  </si>
  <si>
    <t>Pino Aurelio</t>
  </si>
  <si>
    <t>Pino Vintage</t>
  </si>
  <si>
    <t>Šedá lesklá</t>
  </si>
  <si>
    <t>Sívá hladká supermat</t>
  </si>
  <si>
    <t>Slivka Meráno tmavá</t>
  </si>
  <si>
    <t>Slivka jasná</t>
  </si>
  <si>
    <t>Slivka tmavá</t>
  </si>
  <si>
    <t>Slonová kosť gravír</t>
  </si>
  <si>
    <t>Slonová kosť lesklá</t>
  </si>
  <si>
    <t>Smotanova supermat</t>
  </si>
  <si>
    <t>Smetanová-hnědá patina provensal</t>
  </si>
  <si>
    <t>Smetanová-hnědá patina vintage</t>
  </si>
  <si>
    <t>Smrekovec Patina</t>
  </si>
  <si>
    <t>Staré drevo</t>
  </si>
  <si>
    <t>Stieborná metalíza lesklá</t>
  </si>
  <si>
    <t>Strieborná</t>
  </si>
  <si>
    <t>Strieborná gravír</t>
  </si>
  <si>
    <t>Svetlo šedá gravír</t>
  </si>
  <si>
    <t>Svetlo šedá lesklá</t>
  </si>
  <si>
    <t>Vanilka L</t>
  </si>
  <si>
    <t>Vanilka lesklá</t>
  </si>
  <si>
    <t>Vanilka-hnědá patina provensal</t>
  </si>
  <si>
    <t>Vanilka-hnědá patina vintage</t>
  </si>
  <si>
    <t>Wenge čoko</t>
  </si>
  <si>
    <t>Wenge tmavé</t>
  </si>
  <si>
    <t>Zelená papraď</t>
  </si>
  <si>
    <t>Zeleno šeda supermat</t>
  </si>
  <si>
    <t>Žltá pastel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</si>
</sst>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1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rgb="FF00B050"/>
      <name val="Calibri"/>
      <family val="2"/>
    </font>
    <font>
      <b/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2">
    <xf numFmtId="0" fontId="0" fillId="0" borderId="0" xfId="0"/>
    <xf numFmtId="0" fontId="4" fillId="0" borderId="0" xfId="2" applyFont="1" applyBorder="1" applyAlignment="1">
      <alignment horizontal="left"/>
    </xf>
    <xf numFmtId="0" fontId="3" fillId="0" borderId="0" xfId="2"/>
    <xf numFmtId="0" fontId="5" fillId="0" borderId="0" xfId="2" applyFont="1" applyAlignment="1">
      <alignment horizontal="center"/>
    </xf>
    <xf numFmtId="0" fontId="0" fillId="0" borderId="0" xfId="0" applyAlignment="1">
      <alignment horizontal="center"/>
    </xf>
    <xf numFmtId="164" fontId="3" fillId="0" borderId="0" xfId="1" applyNumberFormat="1" applyFont="1"/>
    <xf numFmtId="0" fontId="5" fillId="0" borderId="0" xfId="2" applyFont="1"/>
    <xf numFmtId="0" fontId="6" fillId="2" borderId="0" xfId="2" applyFont="1" applyFill="1" applyProtection="1">
      <protection hidden="1"/>
    </xf>
    <xf numFmtId="0" fontId="4" fillId="2" borderId="0" xfId="2" applyFont="1" applyFill="1" applyAlignment="1" applyProtection="1">
      <alignment horizontal="left"/>
      <protection hidden="1"/>
    </xf>
    <xf numFmtId="164" fontId="3" fillId="0" borderId="0" xfId="2" applyNumberFormat="1"/>
    <xf numFmtId="0" fontId="4" fillId="0" borderId="0" xfId="2" applyFont="1" applyAlignment="1" applyProtection="1">
      <alignment horizontal="center"/>
      <protection hidden="1"/>
    </xf>
    <xf numFmtId="0" fontId="7" fillId="3" borderId="0" xfId="2" applyFont="1" applyFill="1" applyBorder="1" applyAlignment="1">
      <alignment horizontal="left"/>
    </xf>
    <xf numFmtId="0" fontId="3" fillId="0" borderId="0" xfId="2" applyProtection="1">
      <protection locked="0"/>
    </xf>
    <xf numFmtId="0" fontId="4" fillId="2" borderId="6" xfId="2" applyFont="1" applyFill="1" applyBorder="1" applyAlignment="1" applyProtection="1">
      <alignment horizontal="center" vertical="top" wrapText="1"/>
      <protection locked="0"/>
    </xf>
    <xf numFmtId="0" fontId="4" fillId="2" borderId="9" xfId="2" applyFont="1" applyFill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hidden="1"/>
    </xf>
    <xf numFmtId="0" fontId="3" fillId="0" borderId="13" xfId="2" applyFont="1" applyBorder="1" applyAlignment="1" applyProtection="1">
      <alignment horizontal="center" vertical="center"/>
      <protection locked="0"/>
    </xf>
    <xf numFmtId="164" fontId="10" fillId="0" borderId="13" xfId="1" applyNumberFormat="1" applyFont="1" applyBorder="1" applyAlignment="1" applyProtection="1">
      <alignment horizontal="center" vertical="center"/>
      <protection hidden="1"/>
    </xf>
    <xf numFmtId="0" fontId="0" fillId="4" borderId="0" xfId="0" applyFont="1" applyFill="1" applyBorder="1" applyProtection="1">
      <protection hidden="1"/>
    </xf>
    <xf numFmtId="0" fontId="3" fillId="0" borderId="0" xfId="2" applyFont="1" applyBorder="1" applyAlignment="1" applyProtection="1">
      <alignment horizontal="center" vertical="top"/>
      <protection locked="0"/>
    </xf>
    <xf numFmtId="0" fontId="4" fillId="0" borderId="15" xfId="2" applyFont="1" applyBorder="1"/>
    <xf numFmtId="0" fontId="4" fillId="0" borderId="16" xfId="2" applyFont="1" applyBorder="1" applyAlignment="1">
      <alignment horizontal="center" wrapText="1"/>
    </xf>
    <xf numFmtId="0" fontId="4" fillId="0" borderId="16" xfId="2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 wrapText="1"/>
    </xf>
    <xf numFmtId="0" fontId="4" fillId="0" borderId="19" xfId="2" applyFont="1" applyBorder="1" applyAlignment="1">
      <alignment horizontal="center"/>
    </xf>
    <xf numFmtId="0" fontId="4" fillId="0" borderId="20" xfId="2" applyFont="1" applyBorder="1"/>
    <xf numFmtId="0" fontId="3" fillId="0" borderId="21" xfId="2" applyBorder="1" applyAlignment="1" applyProtection="1">
      <alignment horizontal="center"/>
      <protection locked="0"/>
    </xf>
    <xf numFmtId="0" fontId="3" fillId="0" borderId="16" xfId="2" applyBorder="1" applyAlignment="1" applyProtection="1">
      <alignment horizontal="center"/>
      <protection locked="0"/>
    </xf>
    <xf numFmtId="164" fontId="3" fillId="0" borderId="24" xfId="1" applyNumberFormat="1" applyFont="1" applyBorder="1" applyAlignment="1" applyProtection="1">
      <alignment horizontal="center"/>
      <protection hidden="1"/>
    </xf>
    <xf numFmtId="0" fontId="4" fillId="0" borderId="25" xfId="2" applyFont="1" applyBorder="1"/>
    <xf numFmtId="0" fontId="3" fillId="0" borderId="26" xfId="2" applyBorder="1" applyAlignment="1" applyProtection="1">
      <alignment horizontal="center"/>
      <protection locked="0"/>
    </xf>
    <xf numFmtId="0" fontId="3" fillId="0" borderId="27" xfId="2" applyBorder="1" applyAlignment="1" applyProtection="1">
      <alignment horizontal="center"/>
      <protection locked="0"/>
    </xf>
    <xf numFmtId="0" fontId="3" fillId="0" borderId="28" xfId="2" applyBorder="1" applyAlignment="1" applyProtection="1">
      <alignment horizontal="center"/>
      <protection locked="0"/>
    </xf>
    <xf numFmtId="0" fontId="3" fillId="0" borderId="30" xfId="2" applyBorder="1" applyAlignment="1" applyProtection="1">
      <alignment horizontal="center"/>
      <protection locked="0"/>
    </xf>
    <xf numFmtId="0" fontId="3" fillId="0" borderId="26" xfId="2" applyBorder="1" applyProtection="1">
      <protection locked="0"/>
    </xf>
    <xf numFmtId="0" fontId="4" fillId="0" borderId="31" xfId="2" applyFont="1" applyBorder="1"/>
    <xf numFmtId="0" fontId="3" fillId="0" borderId="32" xfId="2" applyBorder="1" applyProtection="1">
      <protection locked="0"/>
    </xf>
    <xf numFmtId="0" fontId="4" fillId="0" borderId="33" xfId="2" applyFont="1" applyBorder="1"/>
    <xf numFmtId="0" fontId="3" fillId="0" borderId="34" xfId="2" applyBorder="1" applyProtection="1">
      <protection locked="0"/>
    </xf>
    <xf numFmtId="0" fontId="4" fillId="0" borderId="0" xfId="2" applyFont="1" applyBorder="1"/>
    <xf numFmtId="0" fontId="3" fillId="0" borderId="0" xfId="2" applyBorder="1"/>
    <xf numFmtId="0" fontId="3" fillId="0" borderId="0" xfId="2" applyBorder="1" applyAlignment="1"/>
    <xf numFmtId="0" fontId="3" fillId="0" borderId="0" xfId="2" applyBorder="1" applyAlignment="1">
      <alignment horizontal="right"/>
    </xf>
    <xf numFmtId="164" fontId="3" fillId="0" borderId="0" xfId="1" applyNumberFormat="1" applyFont="1" applyBorder="1" applyAlignment="1">
      <alignment horizontal="center"/>
    </xf>
    <xf numFmtId="0" fontId="4" fillId="0" borderId="38" xfId="2" applyFont="1" applyBorder="1" applyAlignment="1">
      <alignment horizontal="center" wrapText="1"/>
    </xf>
    <xf numFmtId="0" fontId="4" fillId="0" borderId="39" xfId="2" applyFont="1" applyBorder="1" applyAlignment="1">
      <alignment horizontal="center" vertical="center" wrapText="1"/>
    </xf>
    <xf numFmtId="0" fontId="4" fillId="0" borderId="39" xfId="2" applyFont="1" applyBorder="1" applyAlignment="1">
      <alignment horizontal="center" wrapText="1"/>
    </xf>
    <xf numFmtId="0" fontId="4" fillId="0" borderId="20" xfId="2" applyFont="1" applyBorder="1" applyAlignment="1">
      <alignment horizontal="left"/>
    </xf>
    <xf numFmtId="0" fontId="4" fillId="0" borderId="21" xfId="2" applyFont="1" applyBorder="1" applyAlignment="1" applyProtection="1">
      <alignment horizontal="left"/>
      <protection locked="0"/>
    </xf>
    <xf numFmtId="0" fontId="3" fillId="0" borderId="21" xfId="2" applyBorder="1" applyAlignment="1" applyProtection="1">
      <alignment horizontal="left"/>
      <protection locked="0"/>
    </xf>
    <xf numFmtId="0" fontId="3" fillId="0" borderId="43" xfId="2" applyBorder="1" applyAlignment="1" applyProtection="1">
      <alignment horizontal="center"/>
      <protection locked="0"/>
    </xf>
    <xf numFmtId="164" fontId="3" fillId="0" borderId="47" xfId="1" applyNumberFormat="1" applyFont="1" applyBorder="1" applyAlignment="1" applyProtection="1">
      <alignment horizontal="center"/>
      <protection hidden="1"/>
    </xf>
    <xf numFmtId="0" fontId="4" fillId="0" borderId="25" xfId="2" applyFont="1" applyBorder="1" applyAlignment="1">
      <alignment horizontal="left"/>
    </xf>
    <xf numFmtId="0" fontId="4" fillId="0" borderId="26" xfId="2" applyFont="1" applyBorder="1" applyAlignment="1" applyProtection="1">
      <alignment horizontal="left"/>
      <protection locked="0"/>
    </xf>
    <xf numFmtId="0" fontId="3" fillId="0" borderId="26" xfId="2" applyBorder="1" applyAlignment="1" applyProtection="1">
      <alignment horizontal="left"/>
      <protection locked="0"/>
    </xf>
    <xf numFmtId="164" fontId="3" fillId="0" borderId="50" xfId="1" applyNumberFormat="1" applyFont="1" applyBorder="1" applyAlignment="1" applyProtection="1">
      <alignment horizontal="center"/>
      <protection hidden="1"/>
    </xf>
    <xf numFmtId="0" fontId="4" fillId="0" borderId="33" xfId="2" applyFont="1" applyBorder="1" applyAlignment="1">
      <alignment horizontal="left"/>
    </xf>
    <xf numFmtId="0" fontId="3" fillId="0" borderId="34" xfId="2" applyBorder="1" applyAlignment="1" applyProtection="1">
      <alignment horizontal="left"/>
      <protection locked="0"/>
    </xf>
    <xf numFmtId="0" fontId="3" fillId="0" borderId="54" xfId="2" applyBorder="1" applyAlignment="1" applyProtection="1">
      <alignment horizontal="center"/>
      <protection locked="0"/>
    </xf>
    <xf numFmtId="164" fontId="3" fillId="0" borderId="56" xfId="1" applyNumberFormat="1" applyFont="1" applyBorder="1" applyAlignment="1" applyProtection="1">
      <alignment horizontal="center"/>
      <protection hidden="1"/>
    </xf>
    <xf numFmtId="0" fontId="3" fillId="0" borderId="0" xfId="2" applyBorder="1" applyAlignment="1">
      <alignment horizontal="left"/>
    </xf>
    <xf numFmtId="0" fontId="3" fillId="0" borderId="0" xfId="2" applyBorder="1" applyAlignment="1">
      <alignment horizontal="center"/>
    </xf>
    <xf numFmtId="164" fontId="3" fillId="0" borderId="0" xfId="1" applyNumberFormat="1" applyFont="1" applyBorder="1" applyAlignment="1" applyProtection="1">
      <alignment horizontal="center"/>
      <protection hidden="1"/>
    </xf>
    <xf numFmtId="0" fontId="11" fillId="0" borderId="0" xfId="2" applyFont="1" applyBorder="1" applyAlignment="1">
      <alignment horizontal="left"/>
    </xf>
    <xf numFmtId="0" fontId="4" fillId="0" borderId="17" xfId="2" applyFont="1" applyBorder="1" applyAlignment="1"/>
    <xf numFmtId="0" fontId="4" fillId="0" borderId="17" xfId="2" applyFont="1" applyBorder="1" applyAlignment="1">
      <alignment horizontal="left"/>
    </xf>
    <xf numFmtId="0" fontId="3" fillId="0" borderId="60" xfId="2" applyBorder="1" applyAlignment="1" applyProtection="1">
      <alignment horizontal="center"/>
      <protection locked="0"/>
    </xf>
    <xf numFmtId="44" fontId="3" fillId="0" borderId="61" xfId="1" applyFont="1" applyBorder="1" applyAlignment="1" applyProtection="1">
      <alignment horizontal="center"/>
      <protection hidden="1"/>
    </xf>
    <xf numFmtId="0" fontId="13" fillId="0" borderId="0" xfId="2" applyFont="1"/>
    <xf numFmtId="0" fontId="11" fillId="0" borderId="3" xfId="2" applyFont="1" applyBorder="1" applyAlignment="1">
      <alignment horizontal="left"/>
    </xf>
    <xf numFmtId="0" fontId="13" fillId="0" borderId="4" xfId="2" applyFont="1" applyBorder="1"/>
    <xf numFmtId="164" fontId="14" fillId="0" borderId="5" xfId="2" applyNumberFormat="1" applyFont="1" applyBorder="1" applyProtection="1">
      <protection hidden="1"/>
    </xf>
    <xf numFmtId="0" fontId="4" fillId="0" borderId="0" xfId="2" applyFont="1"/>
    <xf numFmtId="0" fontId="4" fillId="0" borderId="0" xfId="2" applyFont="1" applyAlignment="1"/>
    <xf numFmtId="0" fontId="4" fillId="0" borderId="0" xfId="2" applyFont="1" applyAlignment="1">
      <alignment horizontal="left"/>
    </xf>
    <xf numFmtId="0" fontId="4" fillId="0" borderId="0" xfId="2" applyFont="1" applyBorder="1" applyAlignment="1">
      <alignment horizontal="center"/>
    </xf>
    <xf numFmtId="0" fontId="3" fillId="2" borderId="0" xfId="2" applyFill="1"/>
    <xf numFmtId="0" fontId="8" fillId="0" borderId="0" xfId="2" applyFont="1"/>
    <xf numFmtId="0" fontId="15" fillId="0" borderId="59" xfId="2" applyFont="1" applyBorder="1" applyAlignment="1">
      <alignment horizontal="left"/>
    </xf>
    <xf numFmtId="0" fontId="4" fillId="2" borderId="0" xfId="2" applyFont="1" applyFill="1" applyBorder="1" applyAlignment="1">
      <alignment horizontal="left"/>
    </xf>
    <xf numFmtId="0" fontId="4" fillId="2" borderId="0" xfId="2" applyFont="1" applyFill="1" applyAlignment="1"/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/>
    <xf numFmtId="0" fontId="4" fillId="5" borderId="62" xfId="2" applyFont="1" applyFill="1" applyBorder="1" applyAlignment="1" applyProtection="1">
      <alignment horizontal="left"/>
      <protection locked="0"/>
    </xf>
    <xf numFmtId="0" fontId="4" fillId="5" borderId="52" xfId="2" applyFont="1" applyFill="1" applyBorder="1" applyAlignment="1" applyProtection="1">
      <alignment horizontal="left"/>
      <protection locked="0"/>
    </xf>
    <xf numFmtId="0" fontId="3" fillId="5" borderId="0" xfId="2" applyFill="1" applyAlignment="1" applyProtection="1">
      <alignment horizontal="center"/>
      <protection locked="0"/>
    </xf>
    <xf numFmtId="0" fontId="4" fillId="0" borderId="57" xfId="2" applyFont="1" applyBorder="1" applyAlignment="1">
      <alignment horizontal="left"/>
    </xf>
    <xf numFmtId="0" fontId="4" fillId="0" borderId="58" xfId="2" applyFont="1" applyBorder="1" applyAlignment="1">
      <alignment horizontal="left"/>
    </xf>
    <xf numFmtId="0" fontId="3" fillId="0" borderId="59" xfId="2" applyBorder="1" applyAlignment="1"/>
    <xf numFmtId="0" fontId="4" fillId="0" borderId="17" xfId="2" applyFont="1" applyBorder="1" applyAlignment="1">
      <alignment horizontal="left"/>
    </xf>
    <xf numFmtId="0" fontId="3" fillId="0" borderId="44" xfId="2" applyBorder="1" applyAlignment="1" applyProtection="1">
      <alignment horizontal="left"/>
      <protection locked="0"/>
    </xf>
    <xf numFmtId="0" fontId="3" fillId="0" borderId="45" xfId="2" applyBorder="1" applyAlignment="1" applyProtection="1">
      <protection locked="0"/>
    </xf>
    <xf numFmtId="0" fontId="3" fillId="0" borderId="46" xfId="2" applyBorder="1" applyAlignment="1" applyProtection="1">
      <protection locked="0"/>
    </xf>
    <xf numFmtId="0" fontId="3" fillId="0" borderId="48" xfId="2" applyBorder="1" applyAlignment="1" applyProtection="1">
      <alignment horizontal="left"/>
      <protection locked="0"/>
    </xf>
    <xf numFmtId="0" fontId="3" fillId="0" borderId="0" xfId="2" applyBorder="1" applyAlignment="1" applyProtection="1">
      <protection locked="0"/>
    </xf>
    <xf numFmtId="0" fontId="3" fillId="0" borderId="49" xfId="2" applyBorder="1" applyAlignment="1" applyProtection="1">
      <protection locked="0"/>
    </xf>
    <xf numFmtId="0" fontId="3" fillId="0" borderId="51" xfId="2" applyBorder="1" applyAlignment="1" applyProtection="1">
      <alignment horizontal="left"/>
      <protection locked="0"/>
    </xf>
    <xf numFmtId="0" fontId="3" fillId="0" borderId="52" xfId="2" applyBorder="1" applyAlignment="1" applyProtection="1">
      <protection locked="0"/>
    </xf>
    <xf numFmtId="0" fontId="3" fillId="0" borderId="53" xfId="2" applyBorder="1" applyAlignment="1" applyProtection="1">
      <protection locked="0"/>
    </xf>
    <xf numFmtId="0" fontId="3" fillId="0" borderId="55" xfId="2" applyBorder="1" applyAlignment="1" applyProtection="1">
      <alignment horizontal="left"/>
      <protection locked="0"/>
    </xf>
    <xf numFmtId="0" fontId="3" fillId="0" borderId="37" xfId="2" applyBorder="1" applyAlignment="1" applyProtection="1">
      <protection locked="0"/>
    </xf>
    <xf numFmtId="0" fontId="3" fillId="0" borderId="12" xfId="2" applyBorder="1" applyAlignment="1" applyProtection="1">
      <protection locked="0"/>
    </xf>
    <xf numFmtId="0" fontId="3" fillId="0" borderId="27" xfId="2" applyBorder="1" applyAlignment="1" applyProtection="1">
      <protection locked="0"/>
    </xf>
    <xf numFmtId="0" fontId="3" fillId="0" borderId="29" xfId="2" applyBorder="1" applyAlignment="1" applyProtection="1">
      <protection locked="0"/>
    </xf>
    <xf numFmtId="0" fontId="3" fillId="0" borderId="35" xfId="2" applyBorder="1" applyAlignment="1" applyProtection="1">
      <protection locked="0"/>
    </xf>
    <xf numFmtId="0" fontId="3" fillId="0" borderId="36" xfId="2" applyBorder="1" applyAlignment="1" applyProtection="1">
      <protection locked="0"/>
    </xf>
    <xf numFmtId="0" fontId="11" fillId="0" borderId="37" xfId="2" applyFont="1" applyBorder="1" applyAlignment="1">
      <alignment horizontal="center"/>
    </xf>
    <xf numFmtId="0" fontId="4" fillId="0" borderId="40" xfId="2" applyFont="1" applyBorder="1" applyAlignment="1">
      <alignment horizontal="center"/>
    </xf>
    <xf numFmtId="0" fontId="4" fillId="0" borderId="41" xfId="2" applyFont="1" applyBorder="1" applyAlignment="1">
      <alignment horizontal="center"/>
    </xf>
    <xf numFmtId="0" fontId="4" fillId="0" borderId="42" xfId="2" applyFont="1" applyBorder="1" applyAlignment="1">
      <alignment horizontal="center"/>
    </xf>
    <xf numFmtId="0" fontId="3" fillId="0" borderId="27" xfId="2" applyBorder="1" applyAlignment="1" applyProtection="1">
      <alignment horizontal="center"/>
      <protection locked="0"/>
    </xf>
    <xf numFmtId="0" fontId="3" fillId="0" borderId="29" xfId="2" applyBorder="1" applyAlignment="1" applyProtection="1">
      <alignment horizontal="center"/>
      <protection locked="0"/>
    </xf>
    <xf numFmtId="0" fontId="12" fillId="0" borderId="17" xfId="2" applyFont="1" applyBorder="1" applyAlignment="1">
      <alignment horizontal="center" wrapText="1"/>
    </xf>
    <xf numFmtId="0" fontId="3" fillId="0" borderId="4" xfId="2" applyBorder="1" applyAlignment="1">
      <alignment horizontal="center"/>
    </xf>
    <xf numFmtId="0" fontId="3" fillId="0" borderId="18" xfId="2" applyBorder="1" applyAlignment="1">
      <alignment horizontal="center"/>
    </xf>
    <xf numFmtId="0" fontId="3" fillId="0" borderId="22" xfId="2" applyBorder="1" applyAlignment="1" applyProtection="1">
      <alignment horizontal="center"/>
      <protection locked="0"/>
    </xf>
    <xf numFmtId="0" fontId="3" fillId="0" borderId="23" xfId="2" applyBorder="1" applyAlignment="1" applyProtection="1">
      <alignment horizontal="center"/>
      <protection locked="0"/>
    </xf>
    <xf numFmtId="0" fontId="9" fillId="0" borderId="27" xfId="2" applyFont="1" applyBorder="1" applyAlignment="1" applyProtection="1">
      <alignment horizontal="center"/>
      <protection locked="0"/>
    </xf>
    <xf numFmtId="0" fontId="9" fillId="0" borderId="29" xfId="2" applyFont="1" applyBorder="1" applyAlignment="1" applyProtection="1">
      <alignment horizontal="center"/>
      <protection locked="0"/>
    </xf>
    <xf numFmtId="0" fontId="8" fillId="0" borderId="3" xfId="2" applyFont="1" applyBorder="1" applyAlignment="1" applyProtection="1">
      <alignment horizontal="center" vertical="center"/>
      <protection locked="0"/>
    </xf>
    <xf numFmtId="0" fontId="8" fillId="0" borderId="4" xfId="2" applyFont="1" applyBorder="1" applyAlignment="1" applyProtection="1">
      <alignment horizontal="center" vertical="center"/>
      <protection locked="0"/>
    </xf>
    <xf numFmtId="0" fontId="8" fillId="0" borderId="5" xfId="2" applyFont="1" applyBorder="1" applyAlignment="1" applyProtection="1">
      <alignment horizontal="center" vertical="center"/>
      <protection locked="0"/>
    </xf>
    <xf numFmtId="0" fontId="9" fillId="0" borderId="3" xfId="2" applyFont="1" applyBorder="1" applyAlignment="1" applyProtection="1">
      <alignment horizontal="center" vertical="center"/>
      <protection locked="0"/>
    </xf>
    <xf numFmtId="0" fontId="9" fillId="0" borderId="4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8" fillId="0" borderId="11" xfId="2" applyFont="1" applyBorder="1" applyAlignment="1" applyProtection="1">
      <alignment horizontal="center" vertical="center"/>
      <protection locked="0"/>
    </xf>
    <xf numFmtId="0" fontId="8" fillId="0" borderId="12" xfId="2" applyFont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horizontal="left" vertical="top"/>
      <protection locked="0"/>
    </xf>
    <xf numFmtId="0" fontId="3" fillId="0" borderId="14" xfId="2" applyBorder="1" applyAlignment="1" applyProtection="1">
      <alignment horizontal="center" vertical="top"/>
      <protection locked="0"/>
    </xf>
    <xf numFmtId="0" fontId="3" fillId="0" borderId="0" xfId="2" applyBorder="1" applyAlignment="1" applyProtection="1">
      <alignment horizontal="center" vertical="top"/>
      <protection locked="0"/>
    </xf>
    <xf numFmtId="0" fontId="3" fillId="5" borderId="52" xfId="2" applyFill="1" applyBorder="1" applyAlignment="1" applyProtection="1">
      <alignment horizontal="left"/>
      <protection locked="0"/>
    </xf>
    <xf numFmtId="14" fontId="3" fillId="5" borderId="52" xfId="2" applyNumberFormat="1" applyFill="1" applyBorder="1" applyAlignment="1" applyProtection="1">
      <alignment horizontal="left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2" xfId="2" applyFont="1" applyFill="1" applyBorder="1" applyAlignment="1" applyProtection="1">
      <alignment horizontal="center" vertical="center"/>
      <protection locked="0"/>
    </xf>
    <xf numFmtId="0" fontId="5" fillId="2" borderId="3" xfId="2" applyFont="1" applyFill="1" applyBorder="1" applyAlignment="1" applyProtection="1">
      <alignment horizontal="center" vertical="center"/>
      <protection locked="0"/>
    </xf>
    <xf numFmtId="0" fontId="5" fillId="2" borderId="4" xfId="2" applyFont="1" applyFill="1" applyBorder="1" applyAlignment="1" applyProtection="1">
      <alignment horizontal="center" vertical="center"/>
      <protection locked="0"/>
    </xf>
    <xf numFmtId="0" fontId="5" fillId="2" borderId="5" xfId="2" applyFont="1" applyFill="1" applyBorder="1" applyAlignment="1" applyProtection="1">
      <alignment horizontal="center" vertical="center"/>
      <protection locked="0"/>
    </xf>
    <xf numFmtId="0" fontId="4" fillId="2" borderId="7" xfId="2" applyFont="1" applyFill="1" applyBorder="1" applyAlignment="1" applyProtection="1">
      <alignment horizontal="center" vertical="center"/>
      <protection locked="0"/>
    </xf>
    <xf numFmtId="0" fontId="4" fillId="2" borderId="8" xfId="2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/>
    </xf>
    <xf numFmtId="0" fontId="3" fillId="5" borderId="62" xfId="2" applyFill="1" applyBorder="1" applyAlignment="1" applyProtection="1">
      <alignment horizontal="left"/>
      <protection locked="0"/>
    </xf>
    <xf numFmtId="14" fontId="3" fillId="5" borderId="62" xfId="2" applyNumberFormat="1" applyFill="1" applyBorder="1" applyAlignment="1" applyProtection="1">
      <alignment horizontal="left"/>
      <protection locked="0"/>
    </xf>
  </cellXfs>
  <cellStyles count="3">
    <cellStyle name="Měna" xfId="1" builtinId="4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Drop" dropLines="140" dropStyle="combo" dx="16" fmlaLink="Q10" fmlaRange="'[1]seznam folii'!$B$1:$B$131" noThreeD="1" sel="0" val="0"/>
</file>

<file path=xl/ctrlProps/ctrlProp32.xml><?xml version="1.0" encoding="utf-8"?>
<formControlPr xmlns="http://schemas.microsoft.com/office/spreadsheetml/2009/9/main" objectType="Drop" dropLines="10" dropStyle="combo" dx="16" fmlaRange="$AI$1:$AI$11" noThreeD="1" sel="1" val="0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333374</xdr:colOff>
      <xdr:row>1</xdr:row>
      <xdr:rowOff>9525</xdr:rowOff>
    </xdr:from>
    <xdr:to>
      <xdr:col>12</xdr:col>
      <xdr:colOff>733423</xdr:colOff>
      <xdr:row>4</xdr:row>
      <xdr:rowOff>123852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57974" y="342900"/>
          <a:ext cx="1657349" cy="7144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15</xdr:row>
          <xdr:rowOff>381000</xdr:rowOff>
        </xdr:from>
        <xdr:to>
          <xdr:col>6</xdr:col>
          <xdr:colOff>419100</xdr:colOff>
          <xdr:row>17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15</xdr:row>
          <xdr:rowOff>381000</xdr:rowOff>
        </xdr:from>
        <xdr:to>
          <xdr:col>7</xdr:col>
          <xdr:colOff>400050</xdr:colOff>
          <xdr:row>17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15</xdr:row>
          <xdr:rowOff>381000</xdr:rowOff>
        </xdr:from>
        <xdr:to>
          <xdr:col>8</xdr:col>
          <xdr:colOff>457200</xdr:colOff>
          <xdr:row>17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16</xdr:row>
          <xdr:rowOff>381000</xdr:rowOff>
        </xdr:from>
        <xdr:to>
          <xdr:col>6</xdr:col>
          <xdr:colOff>419100</xdr:colOff>
          <xdr:row>18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16</xdr:row>
          <xdr:rowOff>381000</xdr:rowOff>
        </xdr:from>
        <xdr:to>
          <xdr:col>7</xdr:col>
          <xdr:colOff>400050</xdr:colOff>
          <xdr:row>18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16</xdr:row>
          <xdr:rowOff>381000</xdr:rowOff>
        </xdr:from>
        <xdr:to>
          <xdr:col>8</xdr:col>
          <xdr:colOff>457200</xdr:colOff>
          <xdr:row>18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17</xdr:row>
          <xdr:rowOff>381000</xdr:rowOff>
        </xdr:from>
        <xdr:to>
          <xdr:col>6</xdr:col>
          <xdr:colOff>419100</xdr:colOff>
          <xdr:row>19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17</xdr:row>
          <xdr:rowOff>381000</xdr:rowOff>
        </xdr:from>
        <xdr:to>
          <xdr:col>7</xdr:col>
          <xdr:colOff>400050</xdr:colOff>
          <xdr:row>19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17</xdr:row>
          <xdr:rowOff>381000</xdr:rowOff>
        </xdr:from>
        <xdr:to>
          <xdr:col>8</xdr:col>
          <xdr:colOff>457200</xdr:colOff>
          <xdr:row>19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18</xdr:row>
          <xdr:rowOff>381000</xdr:rowOff>
        </xdr:from>
        <xdr:to>
          <xdr:col>6</xdr:col>
          <xdr:colOff>419100</xdr:colOff>
          <xdr:row>20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18</xdr:row>
          <xdr:rowOff>381000</xdr:rowOff>
        </xdr:from>
        <xdr:to>
          <xdr:col>7</xdr:col>
          <xdr:colOff>400050</xdr:colOff>
          <xdr:row>20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18</xdr:row>
          <xdr:rowOff>381000</xdr:rowOff>
        </xdr:from>
        <xdr:to>
          <xdr:col>8</xdr:col>
          <xdr:colOff>457200</xdr:colOff>
          <xdr:row>20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19</xdr:row>
          <xdr:rowOff>381000</xdr:rowOff>
        </xdr:from>
        <xdr:to>
          <xdr:col>6</xdr:col>
          <xdr:colOff>419100</xdr:colOff>
          <xdr:row>21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19</xdr:row>
          <xdr:rowOff>381000</xdr:rowOff>
        </xdr:from>
        <xdr:to>
          <xdr:col>7</xdr:col>
          <xdr:colOff>400050</xdr:colOff>
          <xdr:row>21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19</xdr:row>
          <xdr:rowOff>381000</xdr:rowOff>
        </xdr:from>
        <xdr:to>
          <xdr:col>8</xdr:col>
          <xdr:colOff>457200</xdr:colOff>
          <xdr:row>21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381000</xdr:rowOff>
        </xdr:from>
        <xdr:to>
          <xdr:col>6</xdr:col>
          <xdr:colOff>419100</xdr:colOff>
          <xdr:row>22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20</xdr:row>
          <xdr:rowOff>381000</xdr:rowOff>
        </xdr:from>
        <xdr:to>
          <xdr:col>7</xdr:col>
          <xdr:colOff>400050</xdr:colOff>
          <xdr:row>22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20</xdr:row>
          <xdr:rowOff>381000</xdr:rowOff>
        </xdr:from>
        <xdr:to>
          <xdr:col>8</xdr:col>
          <xdr:colOff>457200</xdr:colOff>
          <xdr:row>22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381000</xdr:rowOff>
        </xdr:from>
        <xdr:to>
          <xdr:col>6</xdr:col>
          <xdr:colOff>419100</xdr:colOff>
          <xdr:row>23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21</xdr:row>
          <xdr:rowOff>381000</xdr:rowOff>
        </xdr:from>
        <xdr:to>
          <xdr:col>7</xdr:col>
          <xdr:colOff>400050</xdr:colOff>
          <xdr:row>23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21</xdr:row>
          <xdr:rowOff>381000</xdr:rowOff>
        </xdr:from>
        <xdr:to>
          <xdr:col>8</xdr:col>
          <xdr:colOff>457200</xdr:colOff>
          <xdr:row>23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22</xdr:row>
          <xdr:rowOff>381000</xdr:rowOff>
        </xdr:from>
        <xdr:to>
          <xdr:col>6</xdr:col>
          <xdr:colOff>419100</xdr:colOff>
          <xdr:row>24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22</xdr:row>
          <xdr:rowOff>381000</xdr:rowOff>
        </xdr:from>
        <xdr:to>
          <xdr:col>7</xdr:col>
          <xdr:colOff>400050</xdr:colOff>
          <xdr:row>24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381000</xdr:rowOff>
        </xdr:from>
        <xdr:to>
          <xdr:col>8</xdr:col>
          <xdr:colOff>457200</xdr:colOff>
          <xdr:row>24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23</xdr:row>
          <xdr:rowOff>381000</xdr:rowOff>
        </xdr:from>
        <xdr:to>
          <xdr:col>6</xdr:col>
          <xdr:colOff>419100</xdr:colOff>
          <xdr:row>25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23</xdr:row>
          <xdr:rowOff>381000</xdr:rowOff>
        </xdr:from>
        <xdr:to>
          <xdr:col>7</xdr:col>
          <xdr:colOff>400050</xdr:colOff>
          <xdr:row>25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23</xdr:row>
          <xdr:rowOff>381000</xdr:rowOff>
        </xdr:from>
        <xdr:to>
          <xdr:col>8</xdr:col>
          <xdr:colOff>457200</xdr:colOff>
          <xdr:row>25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24</xdr:row>
          <xdr:rowOff>381000</xdr:rowOff>
        </xdr:from>
        <xdr:to>
          <xdr:col>6</xdr:col>
          <xdr:colOff>419100</xdr:colOff>
          <xdr:row>26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24</xdr:row>
          <xdr:rowOff>381000</xdr:rowOff>
        </xdr:from>
        <xdr:to>
          <xdr:col>7</xdr:col>
          <xdr:colOff>400050</xdr:colOff>
          <xdr:row>26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24</xdr:row>
          <xdr:rowOff>381000</xdr:rowOff>
        </xdr:from>
        <xdr:to>
          <xdr:col>8</xdr:col>
          <xdr:colOff>457200</xdr:colOff>
          <xdr:row>26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42</xdr:row>
          <xdr:rowOff>0</xdr:rowOff>
        </xdr:from>
        <xdr:to>
          <xdr:col>7</xdr:col>
          <xdr:colOff>0</xdr:colOff>
          <xdr:row>43</xdr:row>
          <xdr:rowOff>9525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42</xdr:row>
          <xdr:rowOff>28575</xdr:rowOff>
        </xdr:from>
        <xdr:to>
          <xdr:col>8</xdr:col>
          <xdr:colOff>790575</xdr:colOff>
          <xdr:row>43</xdr:row>
          <xdr:rowOff>19050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25</xdr:row>
          <xdr:rowOff>381000</xdr:rowOff>
        </xdr:from>
        <xdr:to>
          <xdr:col>6</xdr:col>
          <xdr:colOff>419100</xdr:colOff>
          <xdr:row>27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25</xdr:row>
          <xdr:rowOff>381000</xdr:rowOff>
        </xdr:from>
        <xdr:to>
          <xdr:col>7</xdr:col>
          <xdr:colOff>400050</xdr:colOff>
          <xdr:row>27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25</xdr:row>
          <xdr:rowOff>381000</xdr:rowOff>
        </xdr:from>
        <xdr:to>
          <xdr:col>8</xdr:col>
          <xdr:colOff>457200</xdr:colOff>
          <xdr:row>27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26</xdr:row>
          <xdr:rowOff>381000</xdr:rowOff>
        </xdr:from>
        <xdr:to>
          <xdr:col>6</xdr:col>
          <xdr:colOff>419100</xdr:colOff>
          <xdr:row>28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26</xdr:row>
          <xdr:rowOff>381000</xdr:rowOff>
        </xdr:from>
        <xdr:to>
          <xdr:col>7</xdr:col>
          <xdr:colOff>400050</xdr:colOff>
          <xdr:row>28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26</xdr:row>
          <xdr:rowOff>381000</xdr:rowOff>
        </xdr:from>
        <xdr:to>
          <xdr:col>8</xdr:col>
          <xdr:colOff>457200</xdr:colOff>
          <xdr:row>28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27</xdr:row>
          <xdr:rowOff>381000</xdr:rowOff>
        </xdr:from>
        <xdr:to>
          <xdr:col>6</xdr:col>
          <xdr:colOff>419100</xdr:colOff>
          <xdr:row>29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27</xdr:row>
          <xdr:rowOff>381000</xdr:rowOff>
        </xdr:from>
        <xdr:to>
          <xdr:col>7</xdr:col>
          <xdr:colOff>400050</xdr:colOff>
          <xdr:row>29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27</xdr:row>
          <xdr:rowOff>381000</xdr:rowOff>
        </xdr:from>
        <xdr:to>
          <xdr:col>8</xdr:col>
          <xdr:colOff>457200</xdr:colOff>
          <xdr:row>29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28</xdr:row>
          <xdr:rowOff>381000</xdr:rowOff>
        </xdr:from>
        <xdr:to>
          <xdr:col>6</xdr:col>
          <xdr:colOff>419100</xdr:colOff>
          <xdr:row>30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28</xdr:row>
          <xdr:rowOff>381000</xdr:rowOff>
        </xdr:from>
        <xdr:to>
          <xdr:col>7</xdr:col>
          <xdr:colOff>400050</xdr:colOff>
          <xdr:row>30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28</xdr:row>
          <xdr:rowOff>381000</xdr:rowOff>
        </xdr:from>
        <xdr:to>
          <xdr:col>8</xdr:col>
          <xdr:colOff>457200</xdr:colOff>
          <xdr:row>30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29</xdr:row>
          <xdr:rowOff>381000</xdr:rowOff>
        </xdr:from>
        <xdr:to>
          <xdr:col>6</xdr:col>
          <xdr:colOff>419100</xdr:colOff>
          <xdr:row>31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29</xdr:row>
          <xdr:rowOff>381000</xdr:rowOff>
        </xdr:from>
        <xdr:to>
          <xdr:col>7</xdr:col>
          <xdr:colOff>400050</xdr:colOff>
          <xdr:row>31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29</xdr:row>
          <xdr:rowOff>381000</xdr:rowOff>
        </xdr:from>
        <xdr:to>
          <xdr:col>8</xdr:col>
          <xdr:colOff>457200</xdr:colOff>
          <xdr:row>31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rv/induro/formul&#225;&#345;%20dv&#237;&#345;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"/>
      <sheetName val="zadání"/>
      <sheetName val="seznam folii"/>
      <sheetName val="dýha OV"/>
      <sheetName val="lak ov"/>
      <sheetName val="senosan OV"/>
      <sheetName val="folie OV"/>
      <sheetName val="folie objednávka"/>
      <sheetName val="folie druhy"/>
      <sheetName val="List3"/>
      <sheetName val="folie tvary"/>
      <sheetName val="akryl"/>
      <sheetName val="nástřik"/>
      <sheetName val="dýha"/>
      <sheetName val="List1"/>
      <sheetName val="data"/>
      <sheetName val="ceny"/>
    </sheetNames>
    <sheetDataSet>
      <sheetData sheetId="0"/>
      <sheetData sheetId="1">
        <row r="1">
          <cell r="B1" t="str">
            <v>Objednávkový formulář dvířek IN-DURO s.r.o.</v>
          </cell>
        </row>
        <row r="3">
          <cell r="B3" t="str">
            <v>Objednatel:</v>
          </cell>
        </row>
        <row r="5">
          <cell r="B5" t="str">
            <v>Jméno:</v>
          </cell>
          <cell r="F5" t="str">
            <v>Datum objednávky:</v>
          </cell>
        </row>
        <row r="6">
          <cell r="B6" t="str">
            <v>IČ:</v>
          </cell>
          <cell r="F6" t="str">
            <v>Potvrzené datum dodání:</v>
          </cell>
        </row>
        <row r="7">
          <cell r="B7" t="str">
            <v>Telefon:</v>
          </cell>
          <cell r="F7" t="str">
            <v>číslo objednávky:</v>
          </cell>
        </row>
        <row r="8">
          <cell r="B8" t="str">
            <v>E-mail:</v>
          </cell>
          <cell r="F8" t="str">
            <v>Fakturační adresa:</v>
          </cell>
        </row>
        <row r="9">
          <cell r="F9" t="str">
            <v>Dodací adresa (je-li odlišná):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144"/>
  <sheetViews>
    <sheetView showGridLines="0" tabSelected="1" zoomScaleNormal="100" zoomScaleSheetLayoutView="100" workbookViewId="0">
      <selection activeCell="AS20" sqref="AS20"/>
    </sheetView>
  </sheetViews>
  <sheetFormatPr defaultRowHeight="15.75" x14ac:dyDescent="0.25"/>
  <cols>
    <col min="1" max="1" width="4.7109375" style="2" customWidth="1"/>
    <col min="2" max="2" width="7.28515625" style="2" customWidth="1"/>
    <col min="3" max="3" width="10.85546875" style="2" customWidth="1"/>
    <col min="4" max="4" width="8.42578125" style="2" customWidth="1"/>
    <col min="5" max="5" width="9.5703125" style="2" customWidth="1"/>
    <col min="6" max="6" width="12" style="2" customWidth="1"/>
    <col min="7" max="7" width="7.28515625" style="2" customWidth="1"/>
    <col min="8" max="8" width="7.140625" style="2" customWidth="1"/>
    <col min="9" max="9" width="12.7109375" style="2" customWidth="1"/>
    <col min="10" max="10" width="9.28515625" style="2" customWidth="1"/>
    <col min="11" max="11" width="8.85546875" style="2" customWidth="1"/>
    <col min="12" max="12" width="18.85546875" style="2" customWidth="1"/>
    <col min="13" max="13" width="11.28515625" style="2" customWidth="1"/>
    <col min="14" max="14" width="5.42578125" style="2" customWidth="1"/>
    <col min="15" max="21" width="9.140625" style="2" hidden="1" customWidth="1"/>
    <col min="22" max="22" width="10.85546875" style="2" hidden="1" customWidth="1"/>
    <col min="23" max="23" width="11.85546875" style="2" hidden="1" customWidth="1"/>
    <col min="24" max="24" width="10.85546875" style="2" hidden="1" customWidth="1"/>
    <col min="25" max="29" width="9.140625" style="2" hidden="1" customWidth="1"/>
    <col min="30" max="30" width="24.85546875" style="2" hidden="1" customWidth="1"/>
    <col min="31" max="33" width="9.140625" style="2" hidden="1" customWidth="1"/>
    <col min="34" max="34" width="9.140625" style="3" hidden="1" customWidth="1"/>
    <col min="35" max="36" width="9.140625" style="2" hidden="1" customWidth="1"/>
    <col min="37" max="37" width="9.140625" hidden="1" customWidth="1"/>
    <col min="38" max="38" width="24.7109375" hidden="1" customWidth="1"/>
    <col min="39" max="39" width="9.140625" style="4" hidden="1" customWidth="1"/>
    <col min="40" max="40" width="9.140625" style="2" hidden="1" customWidth="1"/>
    <col min="41" max="44" width="0" style="2" hidden="1" customWidth="1"/>
    <col min="45" max="256" width="9.140625" style="2"/>
    <col min="257" max="257" width="1.42578125" style="2" customWidth="1"/>
    <col min="258" max="258" width="7.28515625" style="2" customWidth="1"/>
    <col min="259" max="259" width="9.7109375" style="2" customWidth="1"/>
    <col min="260" max="260" width="8.42578125" style="2" customWidth="1"/>
    <col min="261" max="261" width="9.7109375" style="2" customWidth="1"/>
    <col min="262" max="262" width="7.5703125" style="2" customWidth="1"/>
    <col min="263" max="263" width="7.28515625" style="2" customWidth="1"/>
    <col min="264" max="264" width="5.42578125" style="2" customWidth="1"/>
    <col min="265" max="265" width="5" style="2" customWidth="1"/>
    <col min="266" max="266" width="6.140625" style="2" customWidth="1"/>
    <col min="267" max="267" width="8.85546875" style="2" customWidth="1"/>
    <col min="268" max="268" width="18.85546875" style="2" customWidth="1"/>
    <col min="269" max="269" width="11.28515625" style="2" customWidth="1"/>
    <col min="270" max="512" width="9.140625" style="2"/>
    <col min="513" max="513" width="1.42578125" style="2" customWidth="1"/>
    <col min="514" max="514" width="7.28515625" style="2" customWidth="1"/>
    <col min="515" max="515" width="9.7109375" style="2" customWidth="1"/>
    <col min="516" max="516" width="8.42578125" style="2" customWidth="1"/>
    <col min="517" max="517" width="9.7109375" style="2" customWidth="1"/>
    <col min="518" max="518" width="7.5703125" style="2" customWidth="1"/>
    <col min="519" max="519" width="7.28515625" style="2" customWidth="1"/>
    <col min="520" max="520" width="5.42578125" style="2" customWidth="1"/>
    <col min="521" max="521" width="5" style="2" customWidth="1"/>
    <col min="522" max="522" width="6.140625" style="2" customWidth="1"/>
    <col min="523" max="523" width="8.85546875" style="2" customWidth="1"/>
    <col min="524" max="524" width="18.85546875" style="2" customWidth="1"/>
    <col min="525" max="525" width="11.28515625" style="2" customWidth="1"/>
    <col min="526" max="768" width="9.140625" style="2"/>
    <col min="769" max="769" width="1.42578125" style="2" customWidth="1"/>
    <col min="770" max="770" width="7.28515625" style="2" customWidth="1"/>
    <col min="771" max="771" width="9.7109375" style="2" customWidth="1"/>
    <col min="772" max="772" width="8.42578125" style="2" customWidth="1"/>
    <col min="773" max="773" width="9.7109375" style="2" customWidth="1"/>
    <col min="774" max="774" width="7.5703125" style="2" customWidth="1"/>
    <col min="775" max="775" width="7.28515625" style="2" customWidth="1"/>
    <col min="776" max="776" width="5.42578125" style="2" customWidth="1"/>
    <col min="777" max="777" width="5" style="2" customWidth="1"/>
    <col min="778" max="778" width="6.140625" style="2" customWidth="1"/>
    <col min="779" max="779" width="8.85546875" style="2" customWidth="1"/>
    <col min="780" max="780" width="18.85546875" style="2" customWidth="1"/>
    <col min="781" max="781" width="11.28515625" style="2" customWidth="1"/>
    <col min="782" max="1024" width="9.140625" style="2"/>
    <col min="1025" max="1025" width="1.42578125" style="2" customWidth="1"/>
    <col min="1026" max="1026" width="7.28515625" style="2" customWidth="1"/>
    <col min="1027" max="1027" width="9.7109375" style="2" customWidth="1"/>
    <col min="1028" max="1028" width="8.42578125" style="2" customWidth="1"/>
    <col min="1029" max="1029" width="9.7109375" style="2" customWidth="1"/>
    <col min="1030" max="1030" width="7.5703125" style="2" customWidth="1"/>
    <col min="1031" max="1031" width="7.28515625" style="2" customWidth="1"/>
    <col min="1032" max="1032" width="5.42578125" style="2" customWidth="1"/>
    <col min="1033" max="1033" width="5" style="2" customWidth="1"/>
    <col min="1034" max="1034" width="6.140625" style="2" customWidth="1"/>
    <col min="1035" max="1035" width="8.85546875" style="2" customWidth="1"/>
    <col min="1036" max="1036" width="18.85546875" style="2" customWidth="1"/>
    <col min="1037" max="1037" width="11.28515625" style="2" customWidth="1"/>
    <col min="1038" max="1280" width="9.140625" style="2"/>
    <col min="1281" max="1281" width="1.42578125" style="2" customWidth="1"/>
    <col min="1282" max="1282" width="7.28515625" style="2" customWidth="1"/>
    <col min="1283" max="1283" width="9.7109375" style="2" customWidth="1"/>
    <col min="1284" max="1284" width="8.42578125" style="2" customWidth="1"/>
    <col min="1285" max="1285" width="9.7109375" style="2" customWidth="1"/>
    <col min="1286" max="1286" width="7.5703125" style="2" customWidth="1"/>
    <col min="1287" max="1287" width="7.28515625" style="2" customWidth="1"/>
    <col min="1288" max="1288" width="5.42578125" style="2" customWidth="1"/>
    <col min="1289" max="1289" width="5" style="2" customWidth="1"/>
    <col min="1290" max="1290" width="6.140625" style="2" customWidth="1"/>
    <col min="1291" max="1291" width="8.85546875" style="2" customWidth="1"/>
    <col min="1292" max="1292" width="18.85546875" style="2" customWidth="1"/>
    <col min="1293" max="1293" width="11.28515625" style="2" customWidth="1"/>
    <col min="1294" max="1536" width="9.140625" style="2"/>
    <col min="1537" max="1537" width="1.42578125" style="2" customWidth="1"/>
    <col min="1538" max="1538" width="7.28515625" style="2" customWidth="1"/>
    <col min="1539" max="1539" width="9.7109375" style="2" customWidth="1"/>
    <col min="1540" max="1540" width="8.42578125" style="2" customWidth="1"/>
    <col min="1541" max="1541" width="9.7109375" style="2" customWidth="1"/>
    <col min="1542" max="1542" width="7.5703125" style="2" customWidth="1"/>
    <col min="1543" max="1543" width="7.28515625" style="2" customWidth="1"/>
    <col min="1544" max="1544" width="5.42578125" style="2" customWidth="1"/>
    <col min="1545" max="1545" width="5" style="2" customWidth="1"/>
    <col min="1546" max="1546" width="6.140625" style="2" customWidth="1"/>
    <col min="1547" max="1547" width="8.85546875" style="2" customWidth="1"/>
    <col min="1548" max="1548" width="18.85546875" style="2" customWidth="1"/>
    <col min="1549" max="1549" width="11.28515625" style="2" customWidth="1"/>
    <col min="1550" max="1792" width="9.140625" style="2"/>
    <col min="1793" max="1793" width="1.42578125" style="2" customWidth="1"/>
    <col min="1794" max="1794" width="7.28515625" style="2" customWidth="1"/>
    <col min="1795" max="1795" width="9.7109375" style="2" customWidth="1"/>
    <col min="1796" max="1796" width="8.42578125" style="2" customWidth="1"/>
    <col min="1797" max="1797" width="9.7109375" style="2" customWidth="1"/>
    <col min="1798" max="1798" width="7.5703125" style="2" customWidth="1"/>
    <col min="1799" max="1799" width="7.28515625" style="2" customWidth="1"/>
    <col min="1800" max="1800" width="5.42578125" style="2" customWidth="1"/>
    <col min="1801" max="1801" width="5" style="2" customWidth="1"/>
    <col min="1802" max="1802" width="6.140625" style="2" customWidth="1"/>
    <col min="1803" max="1803" width="8.85546875" style="2" customWidth="1"/>
    <col min="1804" max="1804" width="18.85546875" style="2" customWidth="1"/>
    <col min="1805" max="1805" width="11.28515625" style="2" customWidth="1"/>
    <col min="1806" max="2048" width="9.140625" style="2"/>
    <col min="2049" max="2049" width="1.42578125" style="2" customWidth="1"/>
    <col min="2050" max="2050" width="7.28515625" style="2" customWidth="1"/>
    <col min="2051" max="2051" width="9.7109375" style="2" customWidth="1"/>
    <col min="2052" max="2052" width="8.42578125" style="2" customWidth="1"/>
    <col min="2053" max="2053" width="9.7109375" style="2" customWidth="1"/>
    <col min="2054" max="2054" width="7.5703125" style="2" customWidth="1"/>
    <col min="2055" max="2055" width="7.28515625" style="2" customWidth="1"/>
    <col min="2056" max="2056" width="5.42578125" style="2" customWidth="1"/>
    <col min="2057" max="2057" width="5" style="2" customWidth="1"/>
    <col min="2058" max="2058" width="6.140625" style="2" customWidth="1"/>
    <col min="2059" max="2059" width="8.85546875" style="2" customWidth="1"/>
    <col min="2060" max="2060" width="18.85546875" style="2" customWidth="1"/>
    <col min="2061" max="2061" width="11.28515625" style="2" customWidth="1"/>
    <col min="2062" max="2304" width="9.140625" style="2"/>
    <col min="2305" max="2305" width="1.42578125" style="2" customWidth="1"/>
    <col min="2306" max="2306" width="7.28515625" style="2" customWidth="1"/>
    <col min="2307" max="2307" width="9.7109375" style="2" customWidth="1"/>
    <col min="2308" max="2308" width="8.42578125" style="2" customWidth="1"/>
    <col min="2309" max="2309" width="9.7109375" style="2" customWidth="1"/>
    <col min="2310" max="2310" width="7.5703125" style="2" customWidth="1"/>
    <col min="2311" max="2311" width="7.28515625" style="2" customWidth="1"/>
    <col min="2312" max="2312" width="5.42578125" style="2" customWidth="1"/>
    <col min="2313" max="2313" width="5" style="2" customWidth="1"/>
    <col min="2314" max="2314" width="6.140625" style="2" customWidth="1"/>
    <col min="2315" max="2315" width="8.85546875" style="2" customWidth="1"/>
    <col min="2316" max="2316" width="18.85546875" style="2" customWidth="1"/>
    <col min="2317" max="2317" width="11.28515625" style="2" customWidth="1"/>
    <col min="2318" max="2560" width="9.140625" style="2"/>
    <col min="2561" max="2561" width="1.42578125" style="2" customWidth="1"/>
    <col min="2562" max="2562" width="7.28515625" style="2" customWidth="1"/>
    <col min="2563" max="2563" width="9.7109375" style="2" customWidth="1"/>
    <col min="2564" max="2564" width="8.42578125" style="2" customWidth="1"/>
    <col min="2565" max="2565" width="9.7109375" style="2" customWidth="1"/>
    <col min="2566" max="2566" width="7.5703125" style="2" customWidth="1"/>
    <col min="2567" max="2567" width="7.28515625" style="2" customWidth="1"/>
    <col min="2568" max="2568" width="5.42578125" style="2" customWidth="1"/>
    <col min="2569" max="2569" width="5" style="2" customWidth="1"/>
    <col min="2570" max="2570" width="6.140625" style="2" customWidth="1"/>
    <col min="2571" max="2571" width="8.85546875" style="2" customWidth="1"/>
    <col min="2572" max="2572" width="18.85546875" style="2" customWidth="1"/>
    <col min="2573" max="2573" width="11.28515625" style="2" customWidth="1"/>
    <col min="2574" max="2816" width="9.140625" style="2"/>
    <col min="2817" max="2817" width="1.42578125" style="2" customWidth="1"/>
    <col min="2818" max="2818" width="7.28515625" style="2" customWidth="1"/>
    <col min="2819" max="2819" width="9.7109375" style="2" customWidth="1"/>
    <col min="2820" max="2820" width="8.42578125" style="2" customWidth="1"/>
    <col min="2821" max="2821" width="9.7109375" style="2" customWidth="1"/>
    <col min="2822" max="2822" width="7.5703125" style="2" customWidth="1"/>
    <col min="2823" max="2823" width="7.28515625" style="2" customWidth="1"/>
    <col min="2824" max="2824" width="5.42578125" style="2" customWidth="1"/>
    <col min="2825" max="2825" width="5" style="2" customWidth="1"/>
    <col min="2826" max="2826" width="6.140625" style="2" customWidth="1"/>
    <col min="2827" max="2827" width="8.85546875" style="2" customWidth="1"/>
    <col min="2828" max="2828" width="18.85546875" style="2" customWidth="1"/>
    <col min="2829" max="2829" width="11.28515625" style="2" customWidth="1"/>
    <col min="2830" max="3072" width="9.140625" style="2"/>
    <col min="3073" max="3073" width="1.42578125" style="2" customWidth="1"/>
    <col min="3074" max="3074" width="7.28515625" style="2" customWidth="1"/>
    <col min="3075" max="3075" width="9.7109375" style="2" customWidth="1"/>
    <col min="3076" max="3076" width="8.42578125" style="2" customWidth="1"/>
    <col min="3077" max="3077" width="9.7109375" style="2" customWidth="1"/>
    <col min="3078" max="3078" width="7.5703125" style="2" customWidth="1"/>
    <col min="3079" max="3079" width="7.28515625" style="2" customWidth="1"/>
    <col min="3080" max="3080" width="5.42578125" style="2" customWidth="1"/>
    <col min="3081" max="3081" width="5" style="2" customWidth="1"/>
    <col min="3082" max="3082" width="6.140625" style="2" customWidth="1"/>
    <col min="3083" max="3083" width="8.85546875" style="2" customWidth="1"/>
    <col min="3084" max="3084" width="18.85546875" style="2" customWidth="1"/>
    <col min="3085" max="3085" width="11.28515625" style="2" customWidth="1"/>
    <col min="3086" max="3328" width="9.140625" style="2"/>
    <col min="3329" max="3329" width="1.42578125" style="2" customWidth="1"/>
    <col min="3330" max="3330" width="7.28515625" style="2" customWidth="1"/>
    <col min="3331" max="3331" width="9.7109375" style="2" customWidth="1"/>
    <col min="3332" max="3332" width="8.42578125" style="2" customWidth="1"/>
    <col min="3333" max="3333" width="9.7109375" style="2" customWidth="1"/>
    <col min="3334" max="3334" width="7.5703125" style="2" customWidth="1"/>
    <col min="3335" max="3335" width="7.28515625" style="2" customWidth="1"/>
    <col min="3336" max="3336" width="5.42578125" style="2" customWidth="1"/>
    <col min="3337" max="3337" width="5" style="2" customWidth="1"/>
    <col min="3338" max="3338" width="6.140625" style="2" customWidth="1"/>
    <col min="3339" max="3339" width="8.85546875" style="2" customWidth="1"/>
    <col min="3340" max="3340" width="18.85546875" style="2" customWidth="1"/>
    <col min="3341" max="3341" width="11.28515625" style="2" customWidth="1"/>
    <col min="3342" max="3584" width="9.140625" style="2"/>
    <col min="3585" max="3585" width="1.42578125" style="2" customWidth="1"/>
    <col min="3586" max="3586" width="7.28515625" style="2" customWidth="1"/>
    <col min="3587" max="3587" width="9.7109375" style="2" customWidth="1"/>
    <col min="3588" max="3588" width="8.42578125" style="2" customWidth="1"/>
    <col min="3589" max="3589" width="9.7109375" style="2" customWidth="1"/>
    <col min="3590" max="3590" width="7.5703125" style="2" customWidth="1"/>
    <col min="3591" max="3591" width="7.28515625" style="2" customWidth="1"/>
    <col min="3592" max="3592" width="5.42578125" style="2" customWidth="1"/>
    <col min="3593" max="3593" width="5" style="2" customWidth="1"/>
    <col min="3594" max="3594" width="6.140625" style="2" customWidth="1"/>
    <col min="3595" max="3595" width="8.85546875" style="2" customWidth="1"/>
    <col min="3596" max="3596" width="18.85546875" style="2" customWidth="1"/>
    <col min="3597" max="3597" width="11.28515625" style="2" customWidth="1"/>
    <col min="3598" max="3840" width="9.140625" style="2"/>
    <col min="3841" max="3841" width="1.42578125" style="2" customWidth="1"/>
    <col min="3842" max="3842" width="7.28515625" style="2" customWidth="1"/>
    <col min="3843" max="3843" width="9.7109375" style="2" customWidth="1"/>
    <col min="3844" max="3844" width="8.42578125" style="2" customWidth="1"/>
    <col min="3845" max="3845" width="9.7109375" style="2" customWidth="1"/>
    <col min="3846" max="3846" width="7.5703125" style="2" customWidth="1"/>
    <col min="3847" max="3847" width="7.28515625" style="2" customWidth="1"/>
    <col min="3848" max="3848" width="5.42578125" style="2" customWidth="1"/>
    <col min="3849" max="3849" width="5" style="2" customWidth="1"/>
    <col min="3850" max="3850" width="6.140625" style="2" customWidth="1"/>
    <col min="3851" max="3851" width="8.85546875" style="2" customWidth="1"/>
    <col min="3852" max="3852" width="18.85546875" style="2" customWidth="1"/>
    <col min="3853" max="3853" width="11.28515625" style="2" customWidth="1"/>
    <col min="3854" max="4096" width="9.140625" style="2"/>
    <col min="4097" max="4097" width="1.42578125" style="2" customWidth="1"/>
    <col min="4098" max="4098" width="7.28515625" style="2" customWidth="1"/>
    <col min="4099" max="4099" width="9.7109375" style="2" customWidth="1"/>
    <col min="4100" max="4100" width="8.42578125" style="2" customWidth="1"/>
    <col min="4101" max="4101" width="9.7109375" style="2" customWidth="1"/>
    <col min="4102" max="4102" width="7.5703125" style="2" customWidth="1"/>
    <col min="4103" max="4103" width="7.28515625" style="2" customWidth="1"/>
    <col min="4104" max="4104" width="5.42578125" style="2" customWidth="1"/>
    <col min="4105" max="4105" width="5" style="2" customWidth="1"/>
    <col min="4106" max="4106" width="6.140625" style="2" customWidth="1"/>
    <col min="4107" max="4107" width="8.85546875" style="2" customWidth="1"/>
    <col min="4108" max="4108" width="18.85546875" style="2" customWidth="1"/>
    <col min="4109" max="4109" width="11.28515625" style="2" customWidth="1"/>
    <col min="4110" max="4352" width="9.140625" style="2"/>
    <col min="4353" max="4353" width="1.42578125" style="2" customWidth="1"/>
    <col min="4354" max="4354" width="7.28515625" style="2" customWidth="1"/>
    <col min="4355" max="4355" width="9.7109375" style="2" customWidth="1"/>
    <col min="4356" max="4356" width="8.42578125" style="2" customWidth="1"/>
    <col min="4357" max="4357" width="9.7109375" style="2" customWidth="1"/>
    <col min="4358" max="4358" width="7.5703125" style="2" customWidth="1"/>
    <col min="4359" max="4359" width="7.28515625" style="2" customWidth="1"/>
    <col min="4360" max="4360" width="5.42578125" style="2" customWidth="1"/>
    <col min="4361" max="4361" width="5" style="2" customWidth="1"/>
    <col min="4362" max="4362" width="6.140625" style="2" customWidth="1"/>
    <col min="4363" max="4363" width="8.85546875" style="2" customWidth="1"/>
    <col min="4364" max="4364" width="18.85546875" style="2" customWidth="1"/>
    <col min="4365" max="4365" width="11.28515625" style="2" customWidth="1"/>
    <col min="4366" max="4608" width="9.140625" style="2"/>
    <col min="4609" max="4609" width="1.42578125" style="2" customWidth="1"/>
    <col min="4610" max="4610" width="7.28515625" style="2" customWidth="1"/>
    <col min="4611" max="4611" width="9.7109375" style="2" customWidth="1"/>
    <col min="4612" max="4612" width="8.42578125" style="2" customWidth="1"/>
    <col min="4613" max="4613" width="9.7109375" style="2" customWidth="1"/>
    <col min="4614" max="4614" width="7.5703125" style="2" customWidth="1"/>
    <col min="4615" max="4615" width="7.28515625" style="2" customWidth="1"/>
    <col min="4616" max="4616" width="5.42578125" style="2" customWidth="1"/>
    <col min="4617" max="4617" width="5" style="2" customWidth="1"/>
    <col min="4618" max="4618" width="6.140625" style="2" customWidth="1"/>
    <col min="4619" max="4619" width="8.85546875" style="2" customWidth="1"/>
    <col min="4620" max="4620" width="18.85546875" style="2" customWidth="1"/>
    <col min="4621" max="4621" width="11.28515625" style="2" customWidth="1"/>
    <col min="4622" max="4864" width="9.140625" style="2"/>
    <col min="4865" max="4865" width="1.42578125" style="2" customWidth="1"/>
    <col min="4866" max="4866" width="7.28515625" style="2" customWidth="1"/>
    <col min="4867" max="4867" width="9.7109375" style="2" customWidth="1"/>
    <col min="4868" max="4868" width="8.42578125" style="2" customWidth="1"/>
    <col min="4869" max="4869" width="9.7109375" style="2" customWidth="1"/>
    <col min="4870" max="4870" width="7.5703125" style="2" customWidth="1"/>
    <col min="4871" max="4871" width="7.28515625" style="2" customWidth="1"/>
    <col min="4872" max="4872" width="5.42578125" style="2" customWidth="1"/>
    <col min="4873" max="4873" width="5" style="2" customWidth="1"/>
    <col min="4874" max="4874" width="6.140625" style="2" customWidth="1"/>
    <col min="4875" max="4875" width="8.85546875" style="2" customWidth="1"/>
    <col min="4876" max="4876" width="18.85546875" style="2" customWidth="1"/>
    <col min="4877" max="4877" width="11.28515625" style="2" customWidth="1"/>
    <col min="4878" max="5120" width="9.140625" style="2"/>
    <col min="5121" max="5121" width="1.42578125" style="2" customWidth="1"/>
    <col min="5122" max="5122" width="7.28515625" style="2" customWidth="1"/>
    <col min="5123" max="5123" width="9.7109375" style="2" customWidth="1"/>
    <col min="5124" max="5124" width="8.42578125" style="2" customWidth="1"/>
    <col min="5125" max="5125" width="9.7109375" style="2" customWidth="1"/>
    <col min="5126" max="5126" width="7.5703125" style="2" customWidth="1"/>
    <col min="5127" max="5127" width="7.28515625" style="2" customWidth="1"/>
    <col min="5128" max="5128" width="5.42578125" style="2" customWidth="1"/>
    <col min="5129" max="5129" width="5" style="2" customWidth="1"/>
    <col min="5130" max="5130" width="6.140625" style="2" customWidth="1"/>
    <col min="5131" max="5131" width="8.85546875" style="2" customWidth="1"/>
    <col min="5132" max="5132" width="18.85546875" style="2" customWidth="1"/>
    <col min="5133" max="5133" width="11.28515625" style="2" customWidth="1"/>
    <col min="5134" max="5376" width="9.140625" style="2"/>
    <col min="5377" max="5377" width="1.42578125" style="2" customWidth="1"/>
    <col min="5378" max="5378" width="7.28515625" style="2" customWidth="1"/>
    <col min="5379" max="5379" width="9.7109375" style="2" customWidth="1"/>
    <col min="5380" max="5380" width="8.42578125" style="2" customWidth="1"/>
    <col min="5381" max="5381" width="9.7109375" style="2" customWidth="1"/>
    <col min="5382" max="5382" width="7.5703125" style="2" customWidth="1"/>
    <col min="5383" max="5383" width="7.28515625" style="2" customWidth="1"/>
    <col min="5384" max="5384" width="5.42578125" style="2" customWidth="1"/>
    <col min="5385" max="5385" width="5" style="2" customWidth="1"/>
    <col min="5386" max="5386" width="6.140625" style="2" customWidth="1"/>
    <col min="5387" max="5387" width="8.85546875" style="2" customWidth="1"/>
    <col min="5388" max="5388" width="18.85546875" style="2" customWidth="1"/>
    <col min="5389" max="5389" width="11.28515625" style="2" customWidth="1"/>
    <col min="5390" max="5632" width="9.140625" style="2"/>
    <col min="5633" max="5633" width="1.42578125" style="2" customWidth="1"/>
    <col min="5634" max="5634" width="7.28515625" style="2" customWidth="1"/>
    <col min="5635" max="5635" width="9.7109375" style="2" customWidth="1"/>
    <col min="5636" max="5636" width="8.42578125" style="2" customWidth="1"/>
    <col min="5637" max="5637" width="9.7109375" style="2" customWidth="1"/>
    <col min="5638" max="5638" width="7.5703125" style="2" customWidth="1"/>
    <col min="5639" max="5639" width="7.28515625" style="2" customWidth="1"/>
    <col min="5640" max="5640" width="5.42578125" style="2" customWidth="1"/>
    <col min="5641" max="5641" width="5" style="2" customWidth="1"/>
    <col min="5642" max="5642" width="6.140625" style="2" customWidth="1"/>
    <col min="5643" max="5643" width="8.85546875" style="2" customWidth="1"/>
    <col min="5644" max="5644" width="18.85546875" style="2" customWidth="1"/>
    <col min="5645" max="5645" width="11.28515625" style="2" customWidth="1"/>
    <col min="5646" max="5888" width="9.140625" style="2"/>
    <col min="5889" max="5889" width="1.42578125" style="2" customWidth="1"/>
    <col min="5890" max="5890" width="7.28515625" style="2" customWidth="1"/>
    <col min="5891" max="5891" width="9.7109375" style="2" customWidth="1"/>
    <col min="5892" max="5892" width="8.42578125" style="2" customWidth="1"/>
    <col min="5893" max="5893" width="9.7109375" style="2" customWidth="1"/>
    <col min="5894" max="5894" width="7.5703125" style="2" customWidth="1"/>
    <col min="5895" max="5895" width="7.28515625" style="2" customWidth="1"/>
    <col min="5896" max="5896" width="5.42578125" style="2" customWidth="1"/>
    <col min="5897" max="5897" width="5" style="2" customWidth="1"/>
    <col min="5898" max="5898" width="6.140625" style="2" customWidth="1"/>
    <col min="5899" max="5899" width="8.85546875" style="2" customWidth="1"/>
    <col min="5900" max="5900" width="18.85546875" style="2" customWidth="1"/>
    <col min="5901" max="5901" width="11.28515625" style="2" customWidth="1"/>
    <col min="5902" max="6144" width="9.140625" style="2"/>
    <col min="6145" max="6145" width="1.42578125" style="2" customWidth="1"/>
    <col min="6146" max="6146" width="7.28515625" style="2" customWidth="1"/>
    <col min="6147" max="6147" width="9.7109375" style="2" customWidth="1"/>
    <col min="6148" max="6148" width="8.42578125" style="2" customWidth="1"/>
    <col min="6149" max="6149" width="9.7109375" style="2" customWidth="1"/>
    <col min="6150" max="6150" width="7.5703125" style="2" customWidth="1"/>
    <col min="6151" max="6151" width="7.28515625" style="2" customWidth="1"/>
    <col min="6152" max="6152" width="5.42578125" style="2" customWidth="1"/>
    <col min="6153" max="6153" width="5" style="2" customWidth="1"/>
    <col min="6154" max="6154" width="6.140625" style="2" customWidth="1"/>
    <col min="6155" max="6155" width="8.85546875" style="2" customWidth="1"/>
    <col min="6156" max="6156" width="18.85546875" style="2" customWidth="1"/>
    <col min="6157" max="6157" width="11.28515625" style="2" customWidth="1"/>
    <col min="6158" max="6400" width="9.140625" style="2"/>
    <col min="6401" max="6401" width="1.42578125" style="2" customWidth="1"/>
    <col min="6402" max="6402" width="7.28515625" style="2" customWidth="1"/>
    <col min="6403" max="6403" width="9.7109375" style="2" customWidth="1"/>
    <col min="6404" max="6404" width="8.42578125" style="2" customWidth="1"/>
    <col min="6405" max="6405" width="9.7109375" style="2" customWidth="1"/>
    <col min="6406" max="6406" width="7.5703125" style="2" customWidth="1"/>
    <col min="6407" max="6407" width="7.28515625" style="2" customWidth="1"/>
    <col min="6408" max="6408" width="5.42578125" style="2" customWidth="1"/>
    <col min="6409" max="6409" width="5" style="2" customWidth="1"/>
    <col min="6410" max="6410" width="6.140625" style="2" customWidth="1"/>
    <col min="6411" max="6411" width="8.85546875" style="2" customWidth="1"/>
    <col min="6412" max="6412" width="18.85546875" style="2" customWidth="1"/>
    <col min="6413" max="6413" width="11.28515625" style="2" customWidth="1"/>
    <col min="6414" max="6656" width="9.140625" style="2"/>
    <col min="6657" max="6657" width="1.42578125" style="2" customWidth="1"/>
    <col min="6658" max="6658" width="7.28515625" style="2" customWidth="1"/>
    <col min="6659" max="6659" width="9.7109375" style="2" customWidth="1"/>
    <col min="6660" max="6660" width="8.42578125" style="2" customWidth="1"/>
    <col min="6661" max="6661" width="9.7109375" style="2" customWidth="1"/>
    <col min="6662" max="6662" width="7.5703125" style="2" customWidth="1"/>
    <col min="6663" max="6663" width="7.28515625" style="2" customWidth="1"/>
    <col min="6664" max="6664" width="5.42578125" style="2" customWidth="1"/>
    <col min="6665" max="6665" width="5" style="2" customWidth="1"/>
    <col min="6666" max="6666" width="6.140625" style="2" customWidth="1"/>
    <col min="6667" max="6667" width="8.85546875" style="2" customWidth="1"/>
    <col min="6668" max="6668" width="18.85546875" style="2" customWidth="1"/>
    <col min="6669" max="6669" width="11.28515625" style="2" customWidth="1"/>
    <col min="6670" max="6912" width="9.140625" style="2"/>
    <col min="6913" max="6913" width="1.42578125" style="2" customWidth="1"/>
    <col min="6914" max="6914" width="7.28515625" style="2" customWidth="1"/>
    <col min="6915" max="6915" width="9.7109375" style="2" customWidth="1"/>
    <col min="6916" max="6916" width="8.42578125" style="2" customWidth="1"/>
    <col min="6917" max="6917" width="9.7109375" style="2" customWidth="1"/>
    <col min="6918" max="6918" width="7.5703125" style="2" customWidth="1"/>
    <col min="6919" max="6919" width="7.28515625" style="2" customWidth="1"/>
    <col min="6920" max="6920" width="5.42578125" style="2" customWidth="1"/>
    <col min="6921" max="6921" width="5" style="2" customWidth="1"/>
    <col min="6922" max="6922" width="6.140625" style="2" customWidth="1"/>
    <col min="6923" max="6923" width="8.85546875" style="2" customWidth="1"/>
    <col min="6924" max="6924" width="18.85546875" style="2" customWidth="1"/>
    <col min="6925" max="6925" width="11.28515625" style="2" customWidth="1"/>
    <col min="6926" max="7168" width="9.140625" style="2"/>
    <col min="7169" max="7169" width="1.42578125" style="2" customWidth="1"/>
    <col min="7170" max="7170" width="7.28515625" style="2" customWidth="1"/>
    <col min="7171" max="7171" width="9.7109375" style="2" customWidth="1"/>
    <col min="7172" max="7172" width="8.42578125" style="2" customWidth="1"/>
    <col min="7173" max="7173" width="9.7109375" style="2" customWidth="1"/>
    <col min="7174" max="7174" width="7.5703125" style="2" customWidth="1"/>
    <col min="7175" max="7175" width="7.28515625" style="2" customWidth="1"/>
    <col min="7176" max="7176" width="5.42578125" style="2" customWidth="1"/>
    <col min="7177" max="7177" width="5" style="2" customWidth="1"/>
    <col min="7178" max="7178" width="6.140625" style="2" customWidth="1"/>
    <col min="7179" max="7179" width="8.85546875" style="2" customWidth="1"/>
    <col min="7180" max="7180" width="18.85546875" style="2" customWidth="1"/>
    <col min="7181" max="7181" width="11.28515625" style="2" customWidth="1"/>
    <col min="7182" max="7424" width="9.140625" style="2"/>
    <col min="7425" max="7425" width="1.42578125" style="2" customWidth="1"/>
    <col min="7426" max="7426" width="7.28515625" style="2" customWidth="1"/>
    <col min="7427" max="7427" width="9.7109375" style="2" customWidth="1"/>
    <col min="7428" max="7428" width="8.42578125" style="2" customWidth="1"/>
    <col min="7429" max="7429" width="9.7109375" style="2" customWidth="1"/>
    <col min="7430" max="7430" width="7.5703125" style="2" customWidth="1"/>
    <col min="7431" max="7431" width="7.28515625" style="2" customWidth="1"/>
    <col min="7432" max="7432" width="5.42578125" style="2" customWidth="1"/>
    <col min="7433" max="7433" width="5" style="2" customWidth="1"/>
    <col min="7434" max="7434" width="6.140625" style="2" customWidth="1"/>
    <col min="7435" max="7435" width="8.85546875" style="2" customWidth="1"/>
    <col min="7436" max="7436" width="18.85546875" style="2" customWidth="1"/>
    <col min="7437" max="7437" width="11.28515625" style="2" customWidth="1"/>
    <col min="7438" max="7680" width="9.140625" style="2"/>
    <col min="7681" max="7681" width="1.42578125" style="2" customWidth="1"/>
    <col min="7682" max="7682" width="7.28515625" style="2" customWidth="1"/>
    <col min="7683" max="7683" width="9.7109375" style="2" customWidth="1"/>
    <col min="7684" max="7684" width="8.42578125" style="2" customWidth="1"/>
    <col min="7685" max="7685" width="9.7109375" style="2" customWidth="1"/>
    <col min="7686" max="7686" width="7.5703125" style="2" customWidth="1"/>
    <col min="7687" max="7687" width="7.28515625" style="2" customWidth="1"/>
    <col min="7688" max="7688" width="5.42578125" style="2" customWidth="1"/>
    <col min="7689" max="7689" width="5" style="2" customWidth="1"/>
    <col min="7690" max="7690" width="6.140625" style="2" customWidth="1"/>
    <col min="7691" max="7691" width="8.85546875" style="2" customWidth="1"/>
    <col min="7692" max="7692" width="18.85546875" style="2" customWidth="1"/>
    <col min="7693" max="7693" width="11.28515625" style="2" customWidth="1"/>
    <col min="7694" max="7936" width="9.140625" style="2"/>
    <col min="7937" max="7937" width="1.42578125" style="2" customWidth="1"/>
    <col min="7938" max="7938" width="7.28515625" style="2" customWidth="1"/>
    <col min="7939" max="7939" width="9.7109375" style="2" customWidth="1"/>
    <col min="7940" max="7940" width="8.42578125" style="2" customWidth="1"/>
    <col min="7941" max="7941" width="9.7109375" style="2" customWidth="1"/>
    <col min="7942" max="7942" width="7.5703125" style="2" customWidth="1"/>
    <col min="7943" max="7943" width="7.28515625" style="2" customWidth="1"/>
    <col min="7944" max="7944" width="5.42578125" style="2" customWidth="1"/>
    <col min="7945" max="7945" width="5" style="2" customWidth="1"/>
    <col min="7946" max="7946" width="6.140625" style="2" customWidth="1"/>
    <col min="7947" max="7947" width="8.85546875" style="2" customWidth="1"/>
    <col min="7948" max="7948" width="18.85546875" style="2" customWidth="1"/>
    <col min="7949" max="7949" width="11.28515625" style="2" customWidth="1"/>
    <col min="7950" max="8192" width="9.140625" style="2"/>
    <col min="8193" max="8193" width="1.42578125" style="2" customWidth="1"/>
    <col min="8194" max="8194" width="7.28515625" style="2" customWidth="1"/>
    <col min="8195" max="8195" width="9.7109375" style="2" customWidth="1"/>
    <col min="8196" max="8196" width="8.42578125" style="2" customWidth="1"/>
    <col min="8197" max="8197" width="9.7109375" style="2" customWidth="1"/>
    <col min="8198" max="8198" width="7.5703125" style="2" customWidth="1"/>
    <col min="8199" max="8199" width="7.28515625" style="2" customWidth="1"/>
    <col min="8200" max="8200" width="5.42578125" style="2" customWidth="1"/>
    <col min="8201" max="8201" width="5" style="2" customWidth="1"/>
    <col min="8202" max="8202" width="6.140625" style="2" customWidth="1"/>
    <col min="8203" max="8203" width="8.85546875" style="2" customWidth="1"/>
    <col min="8204" max="8204" width="18.85546875" style="2" customWidth="1"/>
    <col min="8205" max="8205" width="11.28515625" style="2" customWidth="1"/>
    <col min="8206" max="8448" width="9.140625" style="2"/>
    <col min="8449" max="8449" width="1.42578125" style="2" customWidth="1"/>
    <col min="8450" max="8450" width="7.28515625" style="2" customWidth="1"/>
    <col min="8451" max="8451" width="9.7109375" style="2" customWidth="1"/>
    <col min="8452" max="8452" width="8.42578125" style="2" customWidth="1"/>
    <col min="8453" max="8453" width="9.7109375" style="2" customWidth="1"/>
    <col min="8454" max="8454" width="7.5703125" style="2" customWidth="1"/>
    <col min="8455" max="8455" width="7.28515625" style="2" customWidth="1"/>
    <col min="8456" max="8456" width="5.42578125" style="2" customWidth="1"/>
    <col min="8457" max="8457" width="5" style="2" customWidth="1"/>
    <col min="8458" max="8458" width="6.140625" style="2" customWidth="1"/>
    <col min="8459" max="8459" width="8.85546875" style="2" customWidth="1"/>
    <col min="8460" max="8460" width="18.85546875" style="2" customWidth="1"/>
    <col min="8461" max="8461" width="11.28515625" style="2" customWidth="1"/>
    <col min="8462" max="8704" width="9.140625" style="2"/>
    <col min="8705" max="8705" width="1.42578125" style="2" customWidth="1"/>
    <col min="8706" max="8706" width="7.28515625" style="2" customWidth="1"/>
    <col min="8707" max="8707" width="9.7109375" style="2" customWidth="1"/>
    <col min="8708" max="8708" width="8.42578125" style="2" customWidth="1"/>
    <col min="8709" max="8709" width="9.7109375" style="2" customWidth="1"/>
    <col min="8710" max="8710" width="7.5703125" style="2" customWidth="1"/>
    <col min="8711" max="8711" width="7.28515625" style="2" customWidth="1"/>
    <col min="8712" max="8712" width="5.42578125" style="2" customWidth="1"/>
    <col min="8713" max="8713" width="5" style="2" customWidth="1"/>
    <col min="8714" max="8714" width="6.140625" style="2" customWidth="1"/>
    <col min="8715" max="8715" width="8.85546875" style="2" customWidth="1"/>
    <col min="8716" max="8716" width="18.85546875" style="2" customWidth="1"/>
    <col min="8717" max="8717" width="11.28515625" style="2" customWidth="1"/>
    <col min="8718" max="8960" width="9.140625" style="2"/>
    <col min="8961" max="8961" width="1.42578125" style="2" customWidth="1"/>
    <col min="8962" max="8962" width="7.28515625" style="2" customWidth="1"/>
    <col min="8963" max="8963" width="9.7109375" style="2" customWidth="1"/>
    <col min="8964" max="8964" width="8.42578125" style="2" customWidth="1"/>
    <col min="8965" max="8965" width="9.7109375" style="2" customWidth="1"/>
    <col min="8966" max="8966" width="7.5703125" style="2" customWidth="1"/>
    <col min="8967" max="8967" width="7.28515625" style="2" customWidth="1"/>
    <col min="8968" max="8968" width="5.42578125" style="2" customWidth="1"/>
    <col min="8969" max="8969" width="5" style="2" customWidth="1"/>
    <col min="8970" max="8970" width="6.140625" style="2" customWidth="1"/>
    <col min="8971" max="8971" width="8.85546875" style="2" customWidth="1"/>
    <col min="8972" max="8972" width="18.85546875" style="2" customWidth="1"/>
    <col min="8973" max="8973" width="11.28515625" style="2" customWidth="1"/>
    <col min="8974" max="9216" width="9.140625" style="2"/>
    <col min="9217" max="9217" width="1.42578125" style="2" customWidth="1"/>
    <col min="9218" max="9218" width="7.28515625" style="2" customWidth="1"/>
    <col min="9219" max="9219" width="9.7109375" style="2" customWidth="1"/>
    <col min="9220" max="9220" width="8.42578125" style="2" customWidth="1"/>
    <col min="9221" max="9221" width="9.7109375" style="2" customWidth="1"/>
    <col min="9222" max="9222" width="7.5703125" style="2" customWidth="1"/>
    <col min="9223" max="9223" width="7.28515625" style="2" customWidth="1"/>
    <col min="9224" max="9224" width="5.42578125" style="2" customWidth="1"/>
    <col min="9225" max="9225" width="5" style="2" customWidth="1"/>
    <col min="9226" max="9226" width="6.140625" style="2" customWidth="1"/>
    <col min="9227" max="9227" width="8.85546875" style="2" customWidth="1"/>
    <col min="9228" max="9228" width="18.85546875" style="2" customWidth="1"/>
    <col min="9229" max="9229" width="11.28515625" style="2" customWidth="1"/>
    <col min="9230" max="9472" width="9.140625" style="2"/>
    <col min="9473" max="9473" width="1.42578125" style="2" customWidth="1"/>
    <col min="9474" max="9474" width="7.28515625" style="2" customWidth="1"/>
    <col min="9475" max="9475" width="9.7109375" style="2" customWidth="1"/>
    <col min="9476" max="9476" width="8.42578125" style="2" customWidth="1"/>
    <col min="9477" max="9477" width="9.7109375" style="2" customWidth="1"/>
    <col min="9478" max="9478" width="7.5703125" style="2" customWidth="1"/>
    <col min="9479" max="9479" width="7.28515625" style="2" customWidth="1"/>
    <col min="9480" max="9480" width="5.42578125" style="2" customWidth="1"/>
    <col min="9481" max="9481" width="5" style="2" customWidth="1"/>
    <col min="9482" max="9482" width="6.140625" style="2" customWidth="1"/>
    <col min="9483" max="9483" width="8.85546875" style="2" customWidth="1"/>
    <col min="9484" max="9484" width="18.85546875" style="2" customWidth="1"/>
    <col min="9485" max="9485" width="11.28515625" style="2" customWidth="1"/>
    <col min="9486" max="9728" width="9.140625" style="2"/>
    <col min="9729" max="9729" width="1.42578125" style="2" customWidth="1"/>
    <col min="9730" max="9730" width="7.28515625" style="2" customWidth="1"/>
    <col min="9731" max="9731" width="9.7109375" style="2" customWidth="1"/>
    <col min="9732" max="9732" width="8.42578125" style="2" customWidth="1"/>
    <col min="9733" max="9733" width="9.7109375" style="2" customWidth="1"/>
    <col min="9734" max="9734" width="7.5703125" style="2" customWidth="1"/>
    <col min="9735" max="9735" width="7.28515625" style="2" customWidth="1"/>
    <col min="9736" max="9736" width="5.42578125" style="2" customWidth="1"/>
    <col min="9737" max="9737" width="5" style="2" customWidth="1"/>
    <col min="9738" max="9738" width="6.140625" style="2" customWidth="1"/>
    <col min="9739" max="9739" width="8.85546875" style="2" customWidth="1"/>
    <col min="9740" max="9740" width="18.85546875" style="2" customWidth="1"/>
    <col min="9741" max="9741" width="11.28515625" style="2" customWidth="1"/>
    <col min="9742" max="9984" width="9.140625" style="2"/>
    <col min="9985" max="9985" width="1.42578125" style="2" customWidth="1"/>
    <col min="9986" max="9986" width="7.28515625" style="2" customWidth="1"/>
    <col min="9987" max="9987" width="9.7109375" style="2" customWidth="1"/>
    <col min="9988" max="9988" width="8.42578125" style="2" customWidth="1"/>
    <col min="9989" max="9989" width="9.7109375" style="2" customWidth="1"/>
    <col min="9990" max="9990" width="7.5703125" style="2" customWidth="1"/>
    <col min="9991" max="9991" width="7.28515625" style="2" customWidth="1"/>
    <col min="9992" max="9992" width="5.42578125" style="2" customWidth="1"/>
    <col min="9993" max="9993" width="5" style="2" customWidth="1"/>
    <col min="9994" max="9994" width="6.140625" style="2" customWidth="1"/>
    <col min="9995" max="9995" width="8.85546875" style="2" customWidth="1"/>
    <col min="9996" max="9996" width="18.85546875" style="2" customWidth="1"/>
    <col min="9997" max="9997" width="11.28515625" style="2" customWidth="1"/>
    <col min="9998" max="10240" width="9.140625" style="2"/>
    <col min="10241" max="10241" width="1.42578125" style="2" customWidth="1"/>
    <col min="10242" max="10242" width="7.28515625" style="2" customWidth="1"/>
    <col min="10243" max="10243" width="9.7109375" style="2" customWidth="1"/>
    <col min="10244" max="10244" width="8.42578125" style="2" customWidth="1"/>
    <col min="10245" max="10245" width="9.7109375" style="2" customWidth="1"/>
    <col min="10246" max="10246" width="7.5703125" style="2" customWidth="1"/>
    <col min="10247" max="10247" width="7.28515625" style="2" customWidth="1"/>
    <col min="10248" max="10248" width="5.42578125" style="2" customWidth="1"/>
    <col min="10249" max="10249" width="5" style="2" customWidth="1"/>
    <col min="10250" max="10250" width="6.140625" style="2" customWidth="1"/>
    <col min="10251" max="10251" width="8.85546875" style="2" customWidth="1"/>
    <col min="10252" max="10252" width="18.85546875" style="2" customWidth="1"/>
    <col min="10253" max="10253" width="11.28515625" style="2" customWidth="1"/>
    <col min="10254" max="10496" width="9.140625" style="2"/>
    <col min="10497" max="10497" width="1.42578125" style="2" customWidth="1"/>
    <col min="10498" max="10498" width="7.28515625" style="2" customWidth="1"/>
    <col min="10499" max="10499" width="9.7109375" style="2" customWidth="1"/>
    <col min="10500" max="10500" width="8.42578125" style="2" customWidth="1"/>
    <col min="10501" max="10501" width="9.7109375" style="2" customWidth="1"/>
    <col min="10502" max="10502" width="7.5703125" style="2" customWidth="1"/>
    <col min="10503" max="10503" width="7.28515625" style="2" customWidth="1"/>
    <col min="10504" max="10504" width="5.42578125" style="2" customWidth="1"/>
    <col min="10505" max="10505" width="5" style="2" customWidth="1"/>
    <col min="10506" max="10506" width="6.140625" style="2" customWidth="1"/>
    <col min="10507" max="10507" width="8.85546875" style="2" customWidth="1"/>
    <col min="10508" max="10508" width="18.85546875" style="2" customWidth="1"/>
    <col min="10509" max="10509" width="11.28515625" style="2" customWidth="1"/>
    <col min="10510" max="10752" width="9.140625" style="2"/>
    <col min="10753" max="10753" width="1.42578125" style="2" customWidth="1"/>
    <col min="10754" max="10754" width="7.28515625" style="2" customWidth="1"/>
    <col min="10755" max="10755" width="9.7109375" style="2" customWidth="1"/>
    <col min="10756" max="10756" width="8.42578125" style="2" customWidth="1"/>
    <col min="10757" max="10757" width="9.7109375" style="2" customWidth="1"/>
    <col min="10758" max="10758" width="7.5703125" style="2" customWidth="1"/>
    <col min="10759" max="10759" width="7.28515625" style="2" customWidth="1"/>
    <col min="10760" max="10760" width="5.42578125" style="2" customWidth="1"/>
    <col min="10761" max="10761" width="5" style="2" customWidth="1"/>
    <col min="10762" max="10762" width="6.140625" style="2" customWidth="1"/>
    <col min="10763" max="10763" width="8.85546875" style="2" customWidth="1"/>
    <col min="10764" max="10764" width="18.85546875" style="2" customWidth="1"/>
    <col min="10765" max="10765" width="11.28515625" style="2" customWidth="1"/>
    <col min="10766" max="11008" width="9.140625" style="2"/>
    <col min="11009" max="11009" width="1.42578125" style="2" customWidth="1"/>
    <col min="11010" max="11010" width="7.28515625" style="2" customWidth="1"/>
    <col min="11011" max="11011" width="9.7109375" style="2" customWidth="1"/>
    <col min="11012" max="11012" width="8.42578125" style="2" customWidth="1"/>
    <col min="11013" max="11013" width="9.7109375" style="2" customWidth="1"/>
    <col min="11014" max="11014" width="7.5703125" style="2" customWidth="1"/>
    <col min="11015" max="11015" width="7.28515625" style="2" customWidth="1"/>
    <col min="11016" max="11016" width="5.42578125" style="2" customWidth="1"/>
    <col min="11017" max="11017" width="5" style="2" customWidth="1"/>
    <col min="11018" max="11018" width="6.140625" style="2" customWidth="1"/>
    <col min="11019" max="11019" width="8.85546875" style="2" customWidth="1"/>
    <col min="11020" max="11020" width="18.85546875" style="2" customWidth="1"/>
    <col min="11021" max="11021" width="11.28515625" style="2" customWidth="1"/>
    <col min="11022" max="11264" width="9.140625" style="2"/>
    <col min="11265" max="11265" width="1.42578125" style="2" customWidth="1"/>
    <col min="11266" max="11266" width="7.28515625" style="2" customWidth="1"/>
    <col min="11267" max="11267" width="9.7109375" style="2" customWidth="1"/>
    <col min="11268" max="11268" width="8.42578125" style="2" customWidth="1"/>
    <col min="11269" max="11269" width="9.7109375" style="2" customWidth="1"/>
    <col min="11270" max="11270" width="7.5703125" style="2" customWidth="1"/>
    <col min="11271" max="11271" width="7.28515625" style="2" customWidth="1"/>
    <col min="11272" max="11272" width="5.42578125" style="2" customWidth="1"/>
    <col min="11273" max="11273" width="5" style="2" customWidth="1"/>
    <col min="11274" max="11274" width="6.140625" style="2" customWidth="1"/>
    <col min="11275" max="11275" width="8.85546875" style="2" customWidth="1"/>
    <col min="11276" max="11276" width="18.85546875" style="2" customWidth="1"/>
    <col min="11277" max="11277" width="11.28515625" style="2" customWidth="1"/>
    <col min="11278" max="11520" width="9.140625" style="2"/>
    <col min="11521" max="11521" width="1.42578125" style="2" customWidth="1"/>
    <col min="11522" max="11522" width="7.28515625" style="2" customWidth="1"/>
    <col min="11523" max="11523" width="9.7109375" style="2" customWidth="1"/>
    <col min="11524" max="11524" width="8.42578125" style="2" customWidth="1"/>
    <col min="11525" max="11525" width="9.7109375" style="2" customWidth="1"/>
    <col min="11526" max="11526" width="7.5703125" style="2" customWidth="1"/>
    <col min="11527" max="11527" width="7.28515625" style="2" customWidth="1"/>
    <col min="11528" max="11528" width="5.42578125" style="2" customWidth="1"/>
    <col min="11529" max="11529" width="5" style="2" customWidth="1"/>
    <col min="11530" max="11530" width="6.140625" style="2" customWidth="1"/>
    <col min="11531" max="11531" width="8.85546875" style="2" customWidth="1"/>
    <col min="11532" max="11532" width="18.85546875" style="2" customWidth="1"/>
    <col min="11533" max="11533" width="11.28515625" style="2" customWidth="1"/>
    <col min="11534" max="11776" width="9.140625" style="2"/>
    <col min="11777" max="11777" width="1.42578125" style="2" customWidth="1"/>
    <col min="11778" max="11778" width="7.28515625" style="2" customWidth="1"/>
    <col min="11779" max="11779" width="9.7109375" style="2" customWidth="1"/>
    <col min="11780" max="11780" width="8.42578125" style="2" customWidth="1"/>
    <col min="11781" max="11781" width="9.7109375" style="2" customWidth="1"/>
    <col min="11782" max="11782" width="7.5703125" style="2" customWidth="1"/>
    <col min="11783" max="11783" width="7.28515625" style="2" customWidth="1"/>
    <col min="11784" max="11784" width="5.42578125" style="2" customWidth="1"/>
    <col min="11785" max="11785" width="5" style="2" customWidth="1"/>
    <col min="11786" max="11786" width="6.140625" style="2" customWidth="1"/>
    <col min="11787" max="11787" width="8.85546875" style="2" customWidth="1"/>
    <col min="11788" max="11788" width="18.85546875" style="2" customWidth="1"/>
    <col min="11789" max="11789" width="11.28515625" style="2" customWidth="1"/>
    <col min="11790" max="12032" width="9.140625" style="2"/>
    <col min="12033" max="12033" width="1.42578125" style="2" customWidth="1"/>
    <col min="12034" max="12034" width="7.28515625" style="2" customWidth="1"/>
    <col min="12035" max="12035" width="9.7109375" style="2" customWidth="1"/>
    <col min="12036" max="12036" width="8.42578125" style="2" customWidth="1"/>
    <col min="12037" max="12037" width="9.7109375" style="2" customWidth="1"/>
    <col min="12038" max="12038" width="7.5703125" style="2" customWidth="1"/>
    <col min="12039" max="12039" width="7.28515625" style="2" customWidth="1"/>
    <col min="12040" max="12040" width="5.42578125" style="2" customWidth="1"/>
    <col min="12041" max="12041" width="5" style="2" customWidth="1"/>
    <col min="12042" max="12042" width="6.140625" style="2" customWidth="1"/>
    <col min="12043" max="12043" width="8.85546875" style="2" customWidth="1"/>
    <col min="12044" max="12044" width="18.85546875" style="2" customWidth="1"/>
    <col min="12045" max="12045" width="11.28515625" style="2" customWidth="1"/>
    <col min="12046" max="12288" width="9.140625" style="2"/>
    <col min="12289" max="12289" width="1.42578125" style="2" customWidth="1"/>
    <col min="12290" max="12290" width="7.28515625" style="2" customWidth="1"/>
    <col min="12291" max="12291" width="9.7109375" style="2" customWidth="1"/>
    <col min="12292" max="12292" width="8.42578125" style="2" customWidth="1"/>
    <col min="12293" max="12293" width="9.7109375" style="2" customWidth="1"/>
    <col min="12294" max="12294" width="7.5703125" style="2" customWidth="1"/>
    <col min="12295" max="12295" width="7.28515625" style="2" customWidth="1"/>
    <col min="12296" max="12296" width="5.42578125" style="2" customWidth="1"/>
    <col min="12297" max="12297" width="5" style="2" customWidth="1"/>
    <col min="12298" max="12298" width="6.140625" style="2" customWidth="1"/>
    <col min="12299" max="12299" width="8.85546875" style="2" customWidth="1"/>
    <col min="12300" max="12300" width="18.85546875" style="2" customWidth="1"/>
    <col min="12301" max="12301" width="11.28515625" style="2" customWidth="1"/>
    <col min="12302" max="12544" width="9.140625" style="2"/>
    <col min="12545" max="12545" width="1.42578125" style="2" customWidth="1"/>
    <col min="12546" max="12546" width="7.28515625" style="2" customWidth="1"/>
    <col min="12547" max="12547" width="9.7109375" style="2" customWidth="1"/>
    <col min="12548" max="12548" width="8.42578125" style="2" customWidth="1"/>
    <col min="12549" max="12549" width="9.7109375" style="2" customWidth="1"/>
    <col min="12550" max="12550" width="7.5703125" style="2" customWidth="1"/>
    <col min="12551" max="12551" width="7.28515625" style="2" customWidth="1"/>
    <col min="12552" max="12552" width="5.42578125" style="2" customWidth="1"/>
    <col min="12553" max="12553" width="5" style="2" customWidth="1"/>
    <col min="12554" max="12554" width="6.140625" style="2" customWidth="1"/>
    <col min="12555" max="12555" width="8.85546875" style="2" customWidth="1"/>
    <col min="12556" max="12556" width="18.85546875" style="2" customWidth="1"/>
    <col min="12557" max="12557" width="11.28515625" style="2" customWidth="1"/>
    <col min="12558" max="12800" width="9.140625" style="2"/>
    <col min="12801" max="12801" width="1.42578125" style="2" customWidth="1"/>
    <col min="12802" max="12802" width="7.28515625" style="2" customWidth="1"/>
    <col min="12803" max="12803" width="9.7109375" style="2" customWidth="1"/>
    <col min="12804" max="12804" width="8.42578125" style="2" customWidth="1"/>
    <col min="12805" max="12805" width="9.7109375" style="2" customWidth="1"/>
    <col min="12806" max="12806" width="7.5703125" style="2" customWidth="1"/>
    <col min="12807" max="12807" width="7.28515625" style="2" customWidth="1"/>
    <col min="12808" max="12808" width="5.42578125" style="2" customWidth="1"/>
    <col min="12809" max="12809" width="5" style="2" customWidth="1"/>
    <col min="12810" max="12810" width="6.140625" style="2" customWidth="1"/>
    <col min="12811" max="12811" width="8.85546875" style="2" customWidth="1"/>
    <col min="12812" max="12812" width="18.85546875" style="2" customWidth="1"/>
    <col min="12813" max="12813" width="11.28515625" style="2" customWidth="1"/>
    <col min="12814" max="13056" width="9.140625" style="2"/>
    <col min="13057" max="13057" width="1.42578125" style="2" customWidth="1"/>
    <col min="13058" max="13058" width="7.28515625" style="2" customWidth="1"/>
    <col min="13059" max="13059" width="9.7109375" style="2" customWidth="1"/>
    <col min="13060" max="13060" width="8.42578125" style="2" customWidth="1"/>
    <col min="13061" max="13061" width="9.7109375" style="2" customWidth="1"/>
    <col min="13062" max="13062" width="7.5703125" style="2" customWidth="1"/>
    <col min="13063" max="13063" width="7.28515625" style="2" customWidth="1"/>
    <col min="13064" max="13064" width="5.42578125" style="2" customWidth="1"/>
    <col min="13065" max="13065" width="5" style="2" customWidth="1"/>
    <col min="13066" max="13066" width="6.140625" style="2" customWidth="1"/>
    <col min="13067" max="13067" width="8.85546875" style="2" customWidth="1"/>
    <col min="13068" max="13068" width="18.85546875" style="2" customWidth="1"/>
    <col min="13069" max="13069" width="11.28515625" style="2" customWidth="1"/>
    <col min="13070" max="13312" width="9.140625" style="2"/>
    <col min="13313" max="13313" width="1.42578125" style="2" customWidth="1"/>
    <col min="13314" max="13314" width="7.28515625" style="2" customWidth="1"/>
    <col min="13315" max="13315" width="9.7109375" style="2" customWidth="1"/>
    <col min="13316" max="13316" width="8.42578125" style="2" customWidth="1"/>
    <col min="13317" max="13317" width="9.7109375" style="2" customWidth="1"/>
    <col min="13318" max="13318" width="7.5703125" style="2" customWidth="1"/>
    <col min="13319" max="13319" width="7.28515625" style="2" customWidth="1"/>
    <col min="13320" max="13320" width="5.42578125" style="2" customWidth="1"/>
    <col min="13321" max="13321" width="5" style="2" customWidth="1"/>
    <col min="13322" max="13322" width="6.140625" style="2" customWidth="1"/>
    <col min="13323" max="13323" width="8.85546875" style="2" customWidth="1"/>
    <col min="13324" max="13324" width="18.85546875" style="2" customWidth="1"/>
    <col min="13325" max="13325" width="11.28515625" style="2" customWidth="1"/>
    <col min="13326" max="13568" width="9.140625" style="2"/>
    <col min="13569" max="13569" width="1.42578125" style="2" customWidth="1"/>
    <col min="13570" max="13570" width="7.28515625" style="2" customWidth="1"/>
    <col min="13571" max="13571" width="9.7109375" style="2" customWidth="1"/>
    <col min="13572" max="13572" width="8.42578125" style="2" customWidth="1"/>
    <col min="13573" max="13573" width="9.7109375" style="2" customWidth="1"/>
    <col min="13574" max="13574" width="7.5703125" style="2" customWidth="1"/>
    <col min="13575" max="13575" width="7.28515625" style="2" customWidth="1"/>
    <col min="13576" max="13576" width="5.42578125" style="2" customWidth="1"/>
    <col min="13577" max="13577" width="5" style="2" customWidth="1"/>
    <col min="13578" max="13578" width="6.140625" style="2" customWidth="1"/>
    <col min="13579" max="13579" width="8.85546875" style="2" customWidth="1"/>
    <col min="13580" max="13580" width="18.85546875" style="2" customWidth="1"/>
    <col min="13581" max="13581" width="11.28515625" style="2" customWidth="1"/>
    <col min="13582" max="13824" width="9.140625" style="2"/>
    <col min="13825" max="13825" width="1.42578125" style="2" customWidth="1"/>
    <col min="13826" max="13826" width="7.28515625" style="2" customWidth="1"/>
    <col min="13827" max="13827" width="9.7109375" style="2" customWidth="1"/>
    <col min="13828" max="13828" width="8.42578125" style="2" customWidth="1"/>
    <col min="13829" max="13829" width="9.7109375" style="2" customWidth="1"/>
    <col min="13830" max="13830" width="7.5703125" style="2" customWidth="1"/>
    <col min="13831" max="13831" width="7.28515625" style="2" customWidth="1"/>
    <col min="13832" max="13832" width="5.42578125" style="2" customWidth="1"/>
    <col min="13833" max="13833" width="5" style="2" customWidth="1"/>
    <col min="13834" max="13834" width="6.140625" style="2" customWidth="1"/>
    <col min="13835" max="13835" width="8.85546875" style="2" customWidth="1"/>
    <col min="13836" max="13836" width="18.85546875" style="2" customWidth="1"/>
    <col min="13837" max="13837" width="11.28515625" style="2" customWidth="1"/>
    <col min="13838" max="14080" width="9.140625" style="2"/>
    <col min="14081" max="14081" width="1.42578125" style="2" customWidth="1"/>
    <col min="14082" max="14082" width="7.28515625" style="2" customWidth="1"/>
    <col min="14083" max="14083" width="9.7109375" style="2" customWidth="1"/>
    <col min="14084" max="14084" width="8.42578125" style="2" customWidth="1"/>
    <col min="14085" max="14085" width="9.7109375" style="2" customWidth="1"/>
    <col min="14086" max="14086" width="7.5703125" style="2" customWidth="1"/>
    <col min="14087" max="14087" width="7.28515625" style="2" customWidth="1"/>
    <col min="14088" max="14088" width="5.42578125" style="2" customWidth="1"/>
    <col min="14089" max="14089" width="5" style="2" customWidth="1"/>
    <col min="14090" max="14090" width="6.140625" style="2" customWidth="1"/>
    <col min="14091" max="14091" width="8.85546875" style="2" customWidth="1"/>
    <col min="14092" max="14092" width="18.85546875" style="2" customWidth="1"/>
    <col min="14093" max="14093" width="11.28515625" style="2" customWidth="1"/>
    <col min="14094" max="14336" width="9.140625" style="2"/>
    <col min="14337" max="14337" width="1.42578125" style="2" customWidth="1"/>
    <col min="14338" max="14338" width="7.28515625" style="2" customWidth="1"/>
    <col min="14339" max="14339" width="9.7109375" style="2" customWidth="1"/>
    <col min="14340" max="14340" width="8.42578125" style="2" customWidth="1"/>
    <col min="14341" max="14341" width="9.7109375" style="2" customWidth="1"/>
    <col min="14342" max="14342" width="7.5703125" style="2" customWidth="1"/>
    <col min="14343" max="14343" width="7.28515625" style="2" customWidth="1"/>
    <col min="14344" max="14344" width="5.42578125" style="2" customWidth="1"/>
    <col min="14345" max="14345" width="5" style="2" customWidth="1"/>
    <col min="14346" max="14346" width="6.140625" style="2" customWidth="1"/>
    <col min="14347" max="14347" width="8.85546875" style="2" customWidth="1"/>
    <col min="14348" max="14348" width="18.85546875" style="2" customWidth="1"/>
    <col min="14349" max="14349" width="11.28515625" style="2" customWidth="1"/>
    <col min="14350" max="14592" width="9.140625" style="2"/>
    <col min="14593" max="14593" width="1.42578125" style="2" customWidth="1"/>
    <col min="14594" max="14594" width="7.28515625" style="2" customWidth="1"/>
    <col min="14595" max="14595" width="9.7109375" style="2" customWidth="1"/>
    <col min="14596" max="14596" width="8.42578125" style="2" customWidth="1"/>
    <col min="14597" max="14597" width="9.7109375" style="2" customWidth="1"/>
    <col min="14598" max="14598" width="7.5703125" style="2" customWidth="1"/>
    <col min="14599" max="14599" width="7.28515625" style="2" customWidth="1"/>
    <col min="14600" max="14600" width="5.42578125" style="2" customWidth="1"/>
    <col min="14601" max="14601" width="5" style="2" customWidth="1"/>
    <col min="14602" max="14602" width="6.140625" style="2" customWidth="1"/>
    <col min="14603" max="14603" width="8.85546875" style="2" customWidth="1"/>
    <col min="14604" max="14604" width="18.85546875" style="2" customWidth="1"/>
    <col min="14605" max="14605" width="11.28515625" style="2" customWidth="1"/>
    <col min="14606" max="14848" width="9.140625" style="2"/>
    <col min="14849" max="14849" width="1.42578125" style="2" customWidth="1"/>
    <col min="14850" max="14850" width="7.28515625" style="2" customWidth="1"/>
    <col min="14851" max="14851" width="9.7109375" style="2" customWidth="1"/>
    <col min="14852" max="14852" width="8.42578125" style="2" customWidth="1"/>
    <col min="14853" max="14853" width="9.7109375" style="2" customWidth="1"/>
    <col min="14854" max="14854" width="7.5703125" style="2" customWidth="1"/>
    <col min="14855" max="14855" width="7.28515625" style="2" customWidth="1"/>
    <col min="14856" max="14856" width="5.42578125" style="2" customWidth="1"/>
    <col min="14857" max="14857" width="5" style="2" customWidth="1"/>
    <col min="14858" max="14858" width="6.140625" style="2" customWidth="1"/>
    <col min="14859" max="14859" width="8.85546875" style="2" customWidth="1"/>
    <col min="14860" max="14860" width="18.85546875" style="2" customWidth="1"/>
    <col min="14861" max="14861" width="11.28515625" style="2" customWidth="1"/>
    <col min="14862" max="15104" width="9.140625" style="2"/>
    <col min="15105" max="15105" width="1.42578125" style="2" customWidth="1"/>
    <col min="15106" max="15106" width="7.28515625" style="2" customWidth="1"/>
    <col min="15107" max="15107" width="9.7109375" style="2" customWidth="1"/>
    <col min="15108" max="15108" width="8.42578125" style="2" customWidth="1"/>
    <col min="15109" max="15109" width="9.7109375" style="2" customWidth="1"/>
    <col min="15110" max="15110" width="7.5703125" style="2" customWidth="1"/>
    <col min="15111" max="15111" width="7.28515625" style="2" customWidth="1"/>
    <col min="15112" max="15112" width="5.42578125" style="2" customWidth="1"/>
    <col min="15113" max="15113" width="5" style="2" customWidth="1"/>
    <col min="15114" max="15114" width="6.140625" style="2" customWidth="1"/>
    <col min="15115" max="15115" width="8.85546875" style="2" customWidth="1"/>
    <col min="15116" max="15116" width="18.85546875" style="2" customWidth="1"/>
    <col min="15117" max="15117" width="11.28515625" style="2" customWidth="1"/>
    <col min="15118" max="15360" width="9.140625" style="2"/>
    <col min="15361" max="15361" width="1.42578125" style="2" customWidth="1"/>
    <col min="15362" max="15362" width="7.28515625" style="2" customWidth="1"/>
    <col min="15363" max="15363" width="9.7109375" style="2" customWidth="1"/>
    <col min="15364" max="15364" width="8.42578125" style="2" customWidth="1"/>
    <col min="15365" max="15365" width="9.7109375" style="2" customWidth="1"/>
    <col min="15366" max="15366" width="7.5703125" style="2" customWidth="1"/>
    <col min="15367" max="15367" width="7.28515625" style="2" customWidth="1"/>
    <col min="15368" max="15368" width="5.42578125" style="2" customWidth="1"/>
    <col min="15369" max="15369" width="5" style="2" customWidth="1"/>
    <col min="15370" max="15370" width="6.140625" style="2" customWidth="1"/>
    <col min="15371" max="15371" width="8.85546875" style="2" customWidth="1"/>
    <col min="15372" max="15372" width="18.85546875" style="2" customWidth="1"/>
    <col min="15373" max="15373" width="11.28515625" style="2" customWidth="1"/>
    <col min="15374" max="15616" width="9.140625" style="2"/>
    <col min="15617" max="15617" width="1.42578125" style="2" customWidth="1"/>
    <col min="15618" max="15618" width="7.28515625" style="2" customWidth="1"/>
    <col min="15619" max="15619" width="9.7109375" style="2" customWidth="1"/>
    <col min="15620" max="15620" width="8.42578125" style="2" customWidth="1"/>
    <col min="15621" max="15621" width="9.7109375" style="2" customWidth="1"/>
    <col min="15622" max="15622" width="7.5703125" style="2" customWidth="1"/>
    <col min="15623" max="15623" width="7.28515625" style="2" customWidth="1"/>
    <col min="15624" max="15624" width="5.42578125" style="2" customWidth="1"/>
    <col min="15625" max="15625" width="5" style="2" customWidth="1"/>
    <col min="15626" max="15626" width="6.140625" style="2" customWidth="1"/>
    <col min="15627" max="15627" width="8.85546875" style="2" customWidth="1"/>
    <col min="15628" max="15628" width="18.85546875" style="2" customWidth="1"/>
    <col min="15629" max="15629" width="11.28515625" style="2" customWidth="1"/>
    <col min="15630" max="15872" width="9.140625" style="2"/>
    <col min="15873" max="15873" width="1.42578125" style="2" customWidth="1"/>
    <col min="15874" max="15874" width="7.28515625" style="2" customWidth="1"/>
    <col min="15875" max="15875" width="9.7109375" style="2" customWidth="1"/>
    <col min="15876" max="15876" width="8.42578125" style="2" customWidth="1"/>
    <col min="15877" max="15877" width="9.7109375" style="2" customWidth="1"/>
    <col min="15878" max="15878" width="7.5703125" style="2" customWidth="1"/>
    <col min="15879" max="15879" width="7.28515625" style="2" customWidth="1"/>
    <col min="15880" max="15880" width="5.42578125" style="2" customWidth="1"/>
    <col min="15881" max="15881" width="5" style="2" customWidth="1"/>
    <col min="15882" max="15882" width="6.140625" style="2" customWidth="1"/>
    <col min="15883" max="15883" width="8.85546875" style="2" customWidth="1"/>
    <col min="15884" max="15884" width="18.85546875" style="2" customWidth="1"/>
    <col min="15885" max="15885" width="11.28515625" style="2" customWidth="1"/>
    <col min="15886" max="16128" width="9.140625" style="2"/>
    <col min="16129" max="16129" width="1.42578125" style="2" customWidth="1"/>
    <col min="16130" max="16130" width="7.28515625" style="2" customWidth="1"/>
    <col min="16131" max="16131" width="9.7109375" style="2" customWidth="1"/>
    <col min="16132" max="16132" width="8.42578125" style="2" customWidth="1"/>
    <col min="16133" max="16133" width="9.7109375" style="2" customWidth="1"/>
    <col min="16134" max="16134" width="7.5703125" style="2" customWidth="1"/>
    <col min="16135" max="16135" width="7.28515625" style="2" customWidth="1"/>
    <col min="16136" max="16136" width="5.42578125" style="2" customWidth="1"/>
    <col min="16137" max="16137" width="5" style="2" customWidth="1"/>
    <col min="16138" max="16138" width="6.140625" style="2" customWidth="1"/>
    <col min="16139" max="16139" width="8.85546875" style="2" customWidth="1"/>
    <col min="16140" max="16140" width="18.85546875" style="2" customWidth="1"/>
    <col min="16141" max="16141" width="11.28515625" style="2" customWidth="1"/>
    <col min="16142" max="16384" width="9.140625" style="2"/>
  </cols>
  <sheetData>
    <row r="1" spans="1:40" ht="26.25" x14ac:dyDescent="0.4">
      <c r="A1" s="76"/>
      <c r="B1" s="139" t="str">
        <f>+[1]zadání!B1</f>
        <v>Objednávkový formulář dvířek IN-DURO s.r.o.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79"/>
      <c r="O1" s="1"/>
      <c r="P1" s="1"/>
      <c r="Q1" s="1"/>
      <c r="AH1" s="3" t="s">
        <v>0</v>
      </c>
      <c r="AI1" s="3" t="s">
        <v>0</v>
      </c>
      <c r="AL1" t="s">
        <v>0</v>
      </c>
      <c r="AM1" s="4" t="s">
        <v>1</v>
      </c>
      <c r="AN1" s="2">
        <v>0</v>
      </c>
    </row>
    <row r="2" spans="1:40" x14ac:dyDescent="0.25">
      <c r="A2" s="76"/>
      <c r="N2" s="76"/>
      <c r="U2" s="2" t="s">
        <v>2</v>
      </c>
      <c r="W2" s="5">
        <v>1498.9410799999998</v>
      </c>
      <c r="AD2" s="2" t="s">
        <v>0</v>
      </c>
      <c r="AE2" s="2" t="s">
        <v>3</v>
      </c>
      <c r="AH2" s="3" t="s">
        <v>4</v>
      </c>
      <c r="AI2" s="2" t="s">
        <v>5</v>
      </c>
      <c r="AK2">
        <v>1</v>
      </c>
      <c r="AL2" t="s">
        <v>6</v>
      </c>
      <c r="AM2" s="4">
        <v>2</v>
      </c>
      <c r="AN2">
        <v>1967</v>
      </c>
    </row>
    <row r="3" spans="1:40" x14ac:dyDescent="0.25">
      <c r="A3" s="76"/>
      <c r="B3" s="6" t="str">
        <f>+[1]zadání!B3</f>
        <v>Objednatel:</v>
      </c>
      <c r="N3" s="76"/>
      <c r="U3" s="2" t="s">
        <v>7</v>
      </c>
      <c r="W3" s="5">
        <v>1967.438564</v>
      </c>
      <c r="AD3" t="s">
        <v>8</v>
      </c>
      <c r="AE3" s="2">
        <v>1967</v>
      </c>
      <c r="AH3" s="3" t="s">
        <v>9</v>
      </c>
      <c r="AI3" s="2" t="s">
        <v>10</v>
      </c>
      <c r="AK3">
        <v>2</v>
      </c>
      <c r="AL3" t="s">
        <v>11</v>
      </c>
      <c r="AM3" s="4">
        <v>2</v>
      </c>
      <c r="AN3">
        <v>1967</v>
      </c>
    </row>
    <row r="4" spans="1:40" x14ac:dyDescent="0.25">
      <c r="A4" s="76"/>
      <c r="N4" s="76"/>
      <c r="U4" s="2" t="s">
        <v>12</v>
      </c>
      <c r="W4" s="5">
        <v>3499</v>
      </c>
      <c r="AD4" t="s">
        <v>13</v>
      </c>
      <c r="AE4" s="2">
        <v>1967</v>
      </c>
      <c r="AH4" s="3" t="s">
        <v>14</v>
      </c>
      <c r="AI4" s="2" t="s">
        <v>15</v>
      </c>
      <c r="AK4">
        <v>3</v>
      </c>
      <c r="AL4" t="s">
        <v>16</v>
      </c>
      <c r="AM4" s="4">
        <v>2</v>
      </c>
      <c r="AN4">
        <v>1967</v>
      </c>
    </row>
    <row r="5" spans="1:40" x14ac:dyDescent="0.25">
      <c r="A5" s="76"/>
      <c r="B5" s="7" t="str">
        <f>+[1]zadání!B5</f>
        <v>Jméno:</v>
      </c>
      <c r="C5" s="140"/>
      <c r="D5" s="140"/>
      <c r="E5" s="140"/>
      <c r="F5" s="8" t="str">
        <f>+[1]zadání!F5</f>
        <v>Datum objednávky:</v>
      </c>
      <c r="G5" s="8"/>
      <c r="H5" s="8"/>
      <c r="I5" s="83"/>
      <c r="J5" s="141"/>
      <c r="K5" s="140"/>
      <c r="N5" s="76"/>
      <c r="U5" s="2" t="s">
        <v>17</v>
      </c>
      <c r="W5" s="9">
        <v>3967</v>
      </c>
      <c r="AD5" t="s">
        <v>18</v>
      </c>
      <c r="AE5" s="2">
        <v>1967</v>
      </c>
      <c r="AH5" s="3" t="s">
        <v>19</v>
      </c>
      <c r="AI5" s="2" t="s">
        <v>20</v>
      </c>
      <c r="AK5">
        <v>4</v>
      </c>
      <c r="AL5" t="s">
        <v>21</v>
      </c>
      <c r="AM5" s="4">
        <v>2</v>
      </c>
      <c r="AN5">
        <v>1967</v>
      </c>
    </row>
    <row r="6" spans="1:40" x14ac:dyDescent="0.25">
      <c r="A6" s="76"/>
      <c r="B6" s="7" t="str">
        <f>+[1]zadání!B6</f>
        <v>IČ:</v>
      </c>
      <c r="C6" s="130"/>
      <c r="D6" s="130"/>
      <c r="E6" s="130"/>
      <c r="F6" s="8" t="str">
        <f>+[1]zadání!F6</f>
        <v>Potvrzené datum dodání:</v>
      </c>
      <c r="G6" s="8"/>
      <c r="H6" s="8"/>
      <c r="I6" s="84"/>
      <c r="J6" s="131"/>
      <c r="K6" s="130"/>
      <c r="N6" s="76"/>
      <c r="U6" s="2" t="s">
        <v>22</v>
      </c>
      <c r="W6" s="5">
        <v>363.44617399999993</v>
      </c>
      <c r="AD6" t="s">
        <v>23</v>
      </c>
      <c r="AE6" s="2">
        <v>1967</v>
      </c>
      <c r="AH6" s="3" t="s">
        <v>24</v>
      </c>
      <c r="AI6" s="2" t="s">
        <v>25</v>
      </c>
      <c r="AK6">
        <v>5</v>
      </c>
      <c r="AL6" t="s">
        <v>26</v>
      </c>
      <c r="AM6" s="4">
        <v>1</v>
      </c>
      <c r="AN6">
        <v>1499</v>
      </c>
    </row>
    <row r="7" spans="1:40" x14ac:dyDescent="0.25">
      <c r="A7" s="76"/>
      <c r="B7" s="7" t="str">
        <f>+[1]zadání!B7</f>
        <v>Telefon:</v>
      </c>
      <c r="C7" s="130"/>
      <c r="D7" s="130"/>
      <c r="E7" s="130"/>
      <c r="F7" s="8" t="str">
        <f>+[1]zadání!F7</f>
        <v>číslo objednávky:</v>
      </c>
      <c r="G7" s="8"/>
      <c r="H7" s="8"/>
      <c r="I7" s="84"/>
      <c r="J7" s="131"/>
      <c r="K7" s="130"/>
      <c r="N7" s="76"/>
      <c r="U7" s="2" t="s">
        <v>27</v>
      </c>
      <c r="W7" s="2">
        <v>1530</v>
      </c>
      <c r="AD7" t="s">
        <v>28</v>
      </c>
      <c r="AE7" s="2">
        <v>1967</v>
      </c>
      <c r="AH7" s="3" t="s">
        <v>29</v>
      </c>
      <c r="AI7" s="2" t="s">
        <v>30</v>
      </c>
      <c r="AK7">
        <v>6</v>
      </c>
      <c r="AL7" t="s">
        <v>31</v>
      </c>
      <c r="AM7" s="4">
        <v>1</v>
      </c>
      <c r="AN7">
        <v>1499</v>
      </c>
    </row>
    <row r="8" spans="1:40" x14ac:dyDescent="0.25">
      <c r="A8" s="76"/>
      <c r="B8" s="7" t="str">
        <f>+[1]zadání!B8</f>
        <v>E-mail:</v>
      </c>
      <c r="C8" s="130"/>
      <c r="D8" s="130"/>
      <c r="E8" s="130"/>
      <c r="F8" s="8" t="str">
        <f>+[1]zadání!F8</f>
        <v>Fakturační adresa:</v>
      </c>
      <c r="G8" s="8"/>
      <c r="H8" s="8"/>
      <c r="I8" s="84"/>
      <c r="J8" s="131"/>
      <c r="K8" s="130"/>
      <c r="N8" s="76"/>
      <c r="AD8" t="s">
        <v>32</v>
      </c>
      <c r="AE8" s="2">
        <v>1967</v>
      </c>
      <c r="AH8" s="3" t="s">
        <v>33</v>
      </c>
      <c r="AI8" s="2" t="s">
        <v>34</v>
      </c>
      <c r="AK8">
        <v>7</v>
      </c>
      <c r="AL8" t="s">
        <v>35</v>
      </c>
      <c r="AM8" s="4" t="s">
        <v>12</v>
      </c>
      <c r="AN8">
        <v>3499</v>
      </c>
    </row>
    <row r="9" spans="1:40" x14ac:dyDescent="0.25">
      <c r="A9" s="76"/>
      <c r="F9" s="8" t="str">
        <f>+[1]zadání!F9</f>
        <v>Dodací adresa (je-li odlišná):</v>
      </c>
      <c r="G9" s="8"/>
      <c r="H9" s="8"/>
      <c r="I9" s="84"/>
      <c r="J9" s="131"/>
      <c r="K9" s="130"/>
      <c r="L9" s="10" t="s">
        <v>36</v>
      </c>
      <c r="M9" s="85"/>
      <c r="N9" s="76"/>
      <c r="AD9" t="s">
        <v>37</v>
      </c>
      <c r="AE9" s="2">
        <v>1967</v>
      </c>
      <c r="AH9" s="3" t="s">
        <v>38</v>
      </c>
      <c r="AI9" s="2" t="s">
        <v>39</v>
      </c>
      <c r="AK9">
        <v>8</v>
      </c>
      <c r="AL9" t="s">
        <v>40</v>
      </c>
      <c r="AM9" s="4" t="s">
        <v>12</v>
      </c>
      <c r="AN9">
        <v>3499</v>
      </c>
    </row>
    <row r="10" spans="1:40" x14ac:dyDescent="0.25">
      <c r="A10" s="76"/>
      <c r="N10" s="76"/>
      <c r="S10" s="2" t="str">
        <f>+I14</f>
        <v>cenová skupina</v>
      </c>
      <c r="AD10" t="s">
        <v>41</v>
      </c>
      <c r="AE10" s="2">
        <v>1967</v>
      </c>
      <c r="AH10" s="3" t="s">
        <v>42</v>
      </c>
      <c r="AI10" s="2" t="s">
        <v>43</v>
      </c>
      <c r="AK10">
        <v>9</v>
      </c>
      <c r="AL10" t="s">
        <v>44</v>
      </c>
      <c r="AM10" s="4">
        <v>1</v>
      </c>
      <c r="AN10">
        <v>1499</v>
      </c>
    </row>
    <row r="11" spans="1:40" ht="26.25" x14ac:dyDescent="0.4">
      <c r="A11" s="76"/>
      <c r="B11" s="11" t="s">
        <v>45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76"/>
      <c r="Q11" s="2" t="s">
        <v>0</v>
      </c>
      <c r="Z11" s="2" t="s">
        <v>46</v>
      </c>
      <c r="AA11" s="2" t="s">
        <v>3</v>
      </c>
      <c r="AD11" t="s">
        <v>47</v>
      </c>
      <c r="AE11" s="2">
        <v>1967</v>
      </c>
      <c r="AH11" s="3" t="s">
        <v>48</v>
      </c>
      <c r="AI11" s="2" t="s">
        <v>49</v>
      </c>
      <c r="AK11">
        <v>10</v>
      </c>
      <c r="AL11" t="s">
        <v>50</v>
      </c>
      <c r="AM11" s="4" t="s">
        <v>12</v>
      </c>
      <c r="AN11">
        <v>3499</v>
      </c>
    </row>
    <row r="12" spans="1:40" ht="16.5" thickBot="1" x14ac:dyDescent="0.3">
      <c r="A12" s="76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76"/>
      <c r="AD12" t="s">
        <v>51</v>
      </c>
      <c r="AE12" s="2">
        <v>1967</v>
      </c>
      <c r="AH12" s="3" t="s">
        <v>52</v>
      </c>
      <c r="AK12">
        <v>11</v>
      </c>
      <c r="AL12" t="s">
        <v>53</v>
      </c>
      <c r="AM12" s="4" t="s">
        <v>12</v>
      </c>
      <c r="AN12">
        <v>3499</v>
      </c>
    </row>
    <row r="13" spans="1:40" ht="36" customHeight="1" thickBot="1" x14ac:dyDescent="0.3">
      <c r="A13" s="76"/>
      <c r="B13" s="132" t="s">
        <v>54</v>
      </c>
      <c r="C13" s="133"/>
      <c r="D13" s="133"/>
      <c r="E13" s="134" t="s">
        <v>55</v>
      </c>
      <c r="F13" s="135"/>
      <c r="G13" s="135"/>
      <c r="H13" s="136"/>
      <c r="I13" s="13" t="s">
        <v>56</v>
      </c>
      <c r="J13" s="137" t="s">
        <v>57</v>
      </c>
      <c r="K13" s="138"/>
      <c r="L13" s="14" t="s">
        <v>58</v>
      </c>
      <c r="M13" s="14" t="s">
        <v>59</v>
      </c>
      <c r="N13" s="76"/>
      <c r="P13" s="2" t="s">
        <v>0</v>
      </c>
      <c r="Q13" t="s">
        <v>60</v>
      </c>
      <c r="R13" s="4" t="s">
        <v>61</v>
      </c>
      <c r="S13" s="4" t="s">
        <v>62</v>
      </c>
      <c r="T13" s="4" t="s">
        <v>63</v>
      </c>
      <c r="U13" s="4" t="s">
        <v>64</v>
      </c>
      <c r="V13" s="4" t="s">
        <v>65</v>
      </c>
      <c r="W13" s="2" t="s">
        <v>0</v>
      </c>
      <c r="X13"/>
      <c r="Y13" s="2" t="s">
        <v>0</v>
      </c>
      <c r="AA13" s="2" t="s">
        <v>0</v>
      </c>
      <c r="AD13" t="s">
        <v>66</v>
      </c>
      <c r="AE13" s="2">
        <v>1967</v>
      </c>
      <c r="AH13" s="3" t="s">
        <v>67</v>
      </c>
      <c r="AK13">
        <v>12</v>
      </c>
      <c r="AL13" t="s">
        <v>68</v>
      </c>
      <c r="AM13" s="4">
        <v>1</v>
      </c>
      <c r="AN13">
        <v>1499</v>
      </c>
    </row>
    <row r="14" spans="1:40" ht="25.5" customHeight="1" thickBot="1" x14ac:dyDescent="0.3">
      <c r="A14" s="76"/>
      <c r="B14" s="119" t="s">
        <v>0</v>
      </c>
      <c r="C14" s="120"/>
      <c r="D14" s="121"/>
      <c r="E14" s="122" t="s">
        <v>0</v>
      </c>
      <c r="F14" s="123"/>
      <c r="G14" s="123"/>
      <c r="H14" s="124"/>
      <c r="I14" s="15" t="str">
        <f>+VLOOKUP(E14,AL:AN,2,FALSE)</f>
        <v>cenová skupina</v>
      </c>
      <c r="J14" s="125" t="s">
        <v>0</v>
      </c>
      <c r="K14" s="126"/>
      <c r="L14" s="16" t="s">
        <v>69</v>
      </c>
      <c r="M14" s="17">
        <f>+VLOOKUP(E14,AL:AN,3,FALSE)</f>
        <v>0</v>
      </c>
      <c r="N14" s="76"/>
      <c r="Q14" t="s">
        <v>70</v>
      </c>
      <c r="R14" s="4" t="s">
        <v>71</v>
      </c>
      <c r="S14" s="4" t="s">
        <v>72</v>
      </c>
      <c r="T14" s="4" t="s">
        <v>73</v>
      </c>
      <c r="U14" s="4" t="s">
        <v>74</v>
      </c>
      <c r="V14" s="4" t="s">
        <v>75</v>
      </c>
      <c r="W14" s="4" t="s">
        <v>76</v>
      </c>
      <c r="X14"/>
      <c r="Y14" s="18" t="str">
        <f>+IF($B$14=$P$13," ",IF($B$14=$R$13,R14,IF($B$14=$Q$13,Q14,IF($B$14=$S$13,S14,IF($B$14=$T$13,T14,IF($B$14=U$13,U14,IF($B$14=$V$13,V14)))))))</f>
        <v xml:space="preserve"> </v>
      </c>
      <c r="Z14" s="2" t="s">
        <v>76</v>
      </c>
      <c r="AA14" s="2">
        <v>1490</v>
      </c>
      <c r="AD14" t="s">
        <v>77</v>
      </c>
      <c r="AE14" s="2">
        <v>1967</v>
      </c>
      <c r="AH14" s="3" t="s">
        <v>78</v>
      </c>
      <c r="AK14">
        <v>13</v>
      </c>
      <c r="AL14" t="s">
        <v>79</v>
      </c>
      <c r="AM14" s="4">
        <v>2</v>
      </c>
      <c r="AN14">
        <v>1967</v>
      </c>
    </row>
    <row r="15" spans="1:40" ht="17.25" customHeight="1" thickBot="1" x14ac:dyDescent="0.3">
      <c r="A15" s="76"/>
      <c r="B15" s="127" t="s">
        <v>80</v>
      </c>
      <c r="C15" s="127"/>
      <c r="D15" s="128"/>
      <c r="E15" s="128"/>
      <c r="F15" s="128"/>
      <c r="G15" s="129"/>
      <c r="H15" s="129"/>
      <c r="I15" s="129"/>
      <c r="J15" s="129"/>
      <c r="K15" s="129"/>
      <c r="L15" s="19"/>
      <c r="M15" s="12"/>
      <c r="N15" s="76"/>
      <c r="Q15" t="s">
        <v>81</v>
      </c>
      <c r="R15" s="4" t="s">
        <v>82</v>
      </c>
      <c r="S15" s="4" t="s">
        <v>83</v>
      </c>
      <c r="T15" s="4" t="s">
        <v>84</v>
      </c>
      <c r="U15" s="4" t="s">
        <v>85</v>
      </c>
      <c r="V15" s="4" t="s">
        <v>86</v>
      </c>
      <c r="W15" s="4" t="s">
        <v>87</v>
      </c>
      <c r="X15" s="18" t="b">
        <f t="shared" ref="X15:X27" si="0">+IF($B$14=$Q$13," ",IF($B$14=$R$13,Q15,IF($B$14=$S$13,R15,IF($B$14=$T$13,S15,IF($B$14=U$13,T15,IF($B$14=$V$13,U15))))))</f>
        <v>0</v>
      </c>
      <c r="Y15" s="18" t="str">
        <f>+IF($B$14=$P$13," ",IF($B$14=$R$13,R15,IF($B$14=$Q$13,Q15,IF($B$14=$S$13,S15,IF($B$14=$T$13,T15,IF($B$14=U$13,U15,IF($B$14=$V$13,V15)))))))</f>
        <v xml:space="preserve"> </v>
      </c>
      <c r="Z15" s="2" t="s">
        <v>88</v>
      </c>
      <c r="AA15" s="2">
        <v>1490</v>
      </c>
      <c r="AD15" t="s">
        <v>89</v>
      </c>
      <c r="AE15" s="2">
        <v>1967</v>
      </c>
      <c r="AH15" s="3" t="s">
        <v>90</v>
      </c>
      <c r="AK15">
        <v>14</v>
      </c>
      <c r="AL15" t="s">
        <v>91</v>
      </c>
      <c r="AM15" s="4">
        <v>1</v>
      </c>
      <c r="AN15">
        <v>1499</v>
      </c>
    </row>
    <row r="16" spans="1:40" ht="30.75" customHeight="1" thickBot="1" x14ac:dyDescent="0.3">
      <c r="A16" s="76"/>
      <c r="B16" s="20" t="s">
        <v>92</v>
      </c>
      <c r="C16" s="21" t="s">
        <v>93</v>
      </c>
      <c r="D16" s="21" t="s">
        <v>94</v>
      </c>
      <c r="E16" s="21" t="s">
        <v>95</v>
      </c>
      <c r="F16" s="22" t="s">
        <v>96</v>
      </c>
      <c r="G16" s="23" t="s">
        <v>97</v>
      </c>
      <c r="H16" s="21" t="s">
        <v>98</v>
      </c>
      <c r="I16" s="21" t="s">
        <v>99</v>
      </c>
      <c r="J16" s="112" t="s">
        <v>100</v>
      </c>
      <c r="K16" s="113"/>
      <c r="L16" s="114"/>
      <c r="M16" s="24" t="s">
        <v>101</v>
      </c>
      <c r="N16" s="76"/>
      <c r="Q16" t="s">
        <v>102</v>
      </c>
      <c r="R16" s="4" t="s">
        <v>103</v>
      </c>
      <c r="S16" s="4" t="s">
        <v>104</v>
      </c>
      <c r="T16" s="4" t="s">
        <v>105</v>
      </c>
      <c r="U16" s="4" t="s">
        <v>106</v>
      </c>
      <c r="V16" s="4" t="s">
        <v>107</v>
      </c>
      <c r="W16" s="4" t="s">
        <v>108</v>
      </c>
      <c r="X16" s="18" t="b">
        <f t="shared" si="0"/>
        <v>0</v>
      </c>
      <c r="Y16" s="18" t="str">
        <f t="shared" ref="Y16:Y33" si="1">+IF($B$14=$P$13," ",IF($B$14=$R$13,R16,IF($B$14=$Q$13,Q16,IF($B$14=$S$13,S16,IF($B$14=$T$13,T16,IF($B$14=U$13,U16,IF($B$14=$V$13,V16)))))))</f>
        <v xml:space="preserve"> </v>
      </c>
      <c r="Z16" s="2" t="s">
        <v>109</v>
      </c>
      <c r="AA16" s="2">
        <v>1490</v>
      </c>
      <c r="AD16" t="s">
        <v>110</v>
      </c>
      <c r="AE16" s="2">
        <v>1967</v>
      </c>
      <c r="AH16" s="3" t="s">
        <v>111</v>
      </c>
      <c r="AK16">
        <v>15</v>
      </c>
      <c r="AL16" t="s">
        <v>112</v>
      </c>
      <c r="AM16" s="4">
        <v>2</v>
      </c>
      <c r="AN16">
        <v>1967</v>
      </c>
    </row>
    <row r="17" spans="1:40" ht="16.5" thickBot="1" x14ac:dyDescent="0.3">
      <c r="A17" s="76"/>
      <c r="B17" s="25" t="s">
        <v>113</v>
      </c>
      <c r="C17" s="26"/>
      <c r="D17" s="26"/>
      <c r="E17" s="26"/>
      <c r="F17" s="27"/>
      <c r="G17" s="26"/>
      <c r="H17" s="26"/>
      <c r="I17" s="26"/>
      <c r="J17" s="115"/>
      <c r="K17" s="116"/>
      <c r="L17" s="116"/>
      <c r="M17" s="28">
        <f>(C17/1000*D17/1000)*$M$14*E17*(1-$M$9/100)</f>
        <v>0</v>
      </c>
      <c r="N17" s="76"/>
      <c r="Q17" t="s">
        <v>114</v>
      </c>
      <c r="R17" s="4" t="s">
        <v>115</v>
      </c>
      <c r="S17" s="4" t="s">
        <v>116</v>
      </c>
      <c r="T17" s="4" t="s">
        <v>117</v>
      </c>
      <c r="U17" s="4" t="s">
        <v>118</v>
      </c>
      <c r="V17" s="4" t="s">
        <v>119</v>
      </c>
      <c r="W17" s="4" t="s">
        <v>120</v>
      </c>
      <c r="X17" s="18" t="b">
        <f t="shared" si="0"/>
        <v>0</v>
      </c>
      <c r="Y17" s="18" t="str">
        <f t="shared" si="1"/>
        <v xml:space="preserve"> </v>
      </c>
      <c r="Z17" s="2" t="s">
        <v>108</v>
      </c>
      <c r="AA17" s="2">
        <v>2</v>
      </c>
      <c r="AD17" t="s">
        <v>121</v>
      </c>
      <c r="AE17" s="2">
        <v>1967</v>
      </c>
      <c r="AH17" s="3" t="s">
        <v>122</v>
      </c>
      <c r="AK17">
        <v>16</v>
      </c>
      <c r="AL17" t="s">
        <v>123</v>
      </c>
      <c r="AM17" s="4">
        <v>1</v>
      </c>
      <c r="AN17">
        <v>1499</v>
      </c>
    </row>
    <row r="18" spans="1:40" ht="16.5" thickBot="1" x14ac:dyDescent="0.3">
      <c r="A18" s="76"/>
      <c r="B18" s="29" t="s">
        <v>124</v>
      </c>
      <c r="C18" s="30"/>
      <c r="D18" s="30"/>
      <c r="E18" s="31"/>
      <c r="F18" s="32"/>
      <c r="G18" s="26"/>
      <c r="H18" s="26"/>
      <c r="I18" s="26"/>
      <c r="J18" s="110"/>
      <c r="K18" s="111"/>
      <c r="L18" s="111"/>
      <c r="M18" s="28">
        <f t="shared" ref="M18:M31" si="2">(C18/1000*D18/1000)*$M$14*E18*(1-$M$9/100)</f>
        <v>0</v>
      </c>
      <c r="N18" s="76"/>
      <c r="Q18" t="s">
        <v>125</v>
      </c>
      <c r="R18" s="4" t="s">
        <v>126</v>
      </c>
      <c r="S18" s="4" t="s">
        <v>127</v>
      </c>
      <c r="T18" s="4" t="s">
        <v>128</v>
      </c>
      <c r="U18" s="4" t="s">
        <v>129</v>
      </c>
      <c r="V18" s="4" t="s">
        <v>130</v>
      </c>
      <c r="W18" s="4" t="s">
        <v>131</v>
      </c>
      <c r="X18" s="18" t="b">
        <f t="shared" si="0"/>
        <v>0</v>
      </c>
      <c r="Y18" s="18" t="str">
        <f t="shared" si="1"/>
        <v xml:space="preserve"> </v>
      </c>
      <c r="Z18" s="2" t="s">
        <v>131</v>
      </c>
      <c r="AA18" s="2">
        <v>2</v>
      </c>
      <c r="AD18" t="s">
        <v>132</v>
      </c>
      <c r="AE18" s="2">
        <v>1967</v>
      </c>
      <c r="AH18" s="3" t="s">
        <v>133</v>
      </c>
      <c r="AK18">
        <v>17</v>
      </c>
      <c r="AL18" t="s">
        <v>134</v>
      </c>
      <c r="AM18" s="4">
        <v>2</v>
      </c>
      <c r="AN18">
        <v>1967</v>
      </c>
    </row>
    <row r="19" spans="1:40" ht="16.5" thickBot="1" x14ac:dyDescent="0.3">
      <c r="A19" s="76"/>
      <c r="B19" s="29" t="s">
        <v>135</v>
      </c>
      <c r="C19" s="30"/>
      <c r="D19" s="30"/>
      <c r="E19" s="31"/>
      <c r="F19" s="32"/>
      <c r="G19" s="26"/>
      <c r="H19" s="26"/>
      <c r="I19" s="26"/>
      <c r="J19" s="110"/>
      <c r="K19" s="111"/>
      <c r="L19" s="111"/>
      <c r="M19" s="28">
        <f t="shared" si="2"/>
        <v>0</v>
      </c>
      <c r="N19" s="76"/>
      <c r="Q19" t="s">
        <v>136</v>
      </c>
      <c r="R19" s="4" t="s">
        <v>137</v>
      </c>
      <c r="S19" s="4" t="s">
        <v>138</v>
      </c>
      <c r="T19" s="4" t="s">
        <v>139</v>
      </c>
      <c r="U19" s="4" t="s">
        <v>140</v>
      </c>
      <c r="V19" s="4" t="s">
        <v>141</v>
      </c>
      <c r="W19" s="4" t="s">
        <v>142</v>
      </c>
      <c r="X19" s="18" t="b">
        <f t="shared" si="0"/>
        <v>0</v>
      </c>
      <c r="Y19" s="18" t="str">
        <f t="shared" si="1"/>
        <v xml:space="preserve"> </v>
      </c>
      <c r="Z19" s="2" t="s">
        <v>87</v>
      </c>
      <c r="AA19" s="2">
        <v>3</v>
      </c>
      <c r="AD19" t="s">
        <v>143</v>
      </c>
      <c r="AE19" s="2">
        <v>1967</v>
      </c>
      <c r="AH19" s="3" t="s">
        <v>144</v>
      </c>
      <c r="AK19">
        <v>18</v>
      </c>
      <c r="AL19" t="s">
        <v>145</v>
      </c>
      <c r="AM19" s="4">
        <v>2</v>
      </c>
      <c r="AN19">
        <v>1967</v>
      </c>
    </row>
    <row r="20" spans="1:40" ht="16.5" thickBot="1" x14ac:dyDescent="0.3">
      <c r="A20" s="76"/>
      <c r="B20" s="29" t="s">
        <v>146</v>
      </c>
      <c r="C20" s="30"/>
      <c r="D20" s="30"/>
      <c r="E20" s="31"/>
      <c r="F20" s="32"/>
      <c r="G20" s="26"/>
      <c r="H20" s="26"/>
      <c r="I20" s="26"/>
      <c r="J20" s="110"/>
      <c r="K20" s="111"/>
      <c r="L20" s="111"/>
      <c r="M20" s="28">
        <f t="shared" si="2"/>
        <v>0</v>
      </c>
      <c r="N20" s="76"/>
      <c r="Q20" t="s">
        <v>147</v>
      </c>
      <c r="R20" s="4" t="s">
        <v>148</v>
      </c>
      <c r="S20" s="4" t="s">
        <v>149</v>
      </c>
      <c r="T20" s="4" t="s">
        <v>150</v>
      </c>
      <c r="U20" s="4"/>
      <c r="V20" s="4" t="s">
        <v>151</v>
      </c>
      <c r="W20" s="4" t="s">
        <v>88</v>
      </c>
      <c r="X20" s="18" t="b">
        <f t="shared" si="0"/>
        <v>0</v>
      </c>
      <c r="Y20" s="18" t="str">
        <f t="shared" si="1"/>
        <v xml:space="preserve"> </v>
      </c>
      <c r="Z20" s="2" t="s">
        <v>152</v>
      </c>
      <c r="AA20" s="2">
        <v>3</v>
      </c>
      <c r="AD20" t="s">
        <v>153</v>
      </c>
      <c r="AE20" s="2">
        <v>1967</v>
      </c>
      <c r="AH20" s="3" t="s">
        <v>154</v>
      </c>
      <c r="AK20">
        <v>19</v>
      </c>
      <c r="AL20" t="s">
        <v>155</v>
      </c>
      <c r="AM20" s="4">
        <v>2</v>
      </c>
      <c r="AN20">
        <v>1967</v>
      </c>
    </row>
    <row r="21" spans="1:40" ht="16.5" thickBot="1" x14ac:dyDescent="0.3">
      <c r="A21" s="76"/>
      <c r="B21" s="29" t="s">
        <v>156</v>
      </c>
      <c r="C21" s="30"/>
      <c r="D21" s="30"/>
      <c r="E21" s="31"/>
      <c r="F21" s="32"/>
      <c r="G21" s="26"/>
      <c r="H21" s="26"/>
      <c r="I21" s="26"/>
      <c r="J21" s="117"/>
      <c r="K21" s="118"/>
      <c r="L21" s="118"/>
      <c r="M21" s="28">
        <f t="shared" si="2"/>
        <v>0</v>
      </c>
      <c r="N21" s="76"/>
      <c r="Q21" t="s">
        <v>157</v>
      </c>
      <c r="R21" s="4" t="s">
        <v>158</v>
      </c>
      <c r="S21" s="4" t="s">
        <v>159</v>
      </c>
      <c r="T21" s="4" t="s">
        <v>160</v>
      </c>
      <c r="U21" s="4"/>
      <c r="V21" s="4" t="s">
        <v>161</v>
      </c>
      <c r="W21"/>
      <c r="X21" s="18" t="b">
        <f t="shared" si="0"/>
        <v>0</v>
      </c>
      <c r="Y21" s="18" t="str">
        <f t="shared" si="1"/>
        <v xml:space="preserve"> </v>
      </c>
      <c r="AD21" t="s">
        <v>162</v>
      </c>
      <c r="AE21" s="2">
        <v>1967</v>
      </c>
      <c r="AH21" s="3" t="s">
        <v>163</v>
      </c>
      <c r="AK21">
        <v>20</v>
      </c>
      <c r="AL21" t="s">
        <v>164</v>
      </c>
      <c r="AM21" s="4">
        <v>1</v>
      </c>
      <c r="AN21">
        <v>1499</v>
      </c>
    </row>
    <row r="22" spans="1:40" ht="16.5" thickBot="1" x14ac:dyDescent="0.3">
      <c r="A22" s="76"/>
      <c r="B22" s="29" t="s">
        <v>165</v>
      </c>
      <c r="C22" s="30"/>
      <c r="D22" s="30"/>
      <c r="E22" s="31"/>
      <c r="F22" s="32"/>
      <c r="G22" s="26"/>
      <c r="H22" s="26"/>
      <c r="I22" s="26"/>
      <c r="J22" s="110"/>
      <c r="K22" s="111"/>
      <c r="L22" s="111"/>
      <c r="M22" s="28">
        <f t="shared" si="2"/>
        <v>0</v>
      </c>
      <c r="N22" s="76"/>
      <c r="Q22" t="s">
        <v>166</v>
      </c>
      <c r="R22" s="4" t="s">
        <v>167</v>
      </c>
      <c r="S22" s="4" t="s">
        <v>168</v>
      </c>
      <c r="T22" s="4" t="s">
        <v>169</v>
      </c>
      <c r="U22" s="4"/>
      <c r="V22" s="4" t="s">
        <v>170</v>
      </c>
      <c r="W22"/>
      <c r="X22" s="18" t="b">
        <f t="shared" si="0"/>
        <v>0</v>
      </c>
      <c r="Y22" s="18" t="str">
        <f t="shared" si="1"/>
        <v xml:space="preserve"> </v>
      </c>
      <c r="AD22" t="s">
        <v>6</v>
      </c>
      <c r="AE22" s="2">
        <v>1967</v>
      </c>
      <c r="AH22" s="3" t="s">
        <v>171</v>
      </c>
      <c r="AK22">
        <v>21</v>
      </c>
      <c r="AL22" t="s">
        <v>172</v>
      </c>
      <c r="AM22" s="4">
        <v>2</v>
      </c>
      <c r="AN22">
        <v>1967</v>
      </c>
    </row>
    <row r="23" spans="1:40" ht="16.5" thickBot="1" x14ac:dyDescent="0.3">
      <c r="A23" s="76"/>
      <c r="B23" s="29" t="s">
        <v>173</v>
      </c>
      <c r="C23" s="30"/>
      <c r="D23" s="30"/>
      <c r="E23" s="30"/>
      <c r="F23" s="33"/>
      <c r="G23" s="26"/>
      <c r="H23" s="26"/>
      <c r="I23" s="26"/>
      <c r="J23" s="110"/>
      <c r="K23" s="111"/>
      <c r="L23" s="111"/>
      <c r="M23" s="28">
        <f t="shared" si="2"/>
        <v>0</v>
      </c>
      <c r="N23" s="76"/>
      <c r="Q23" t="s">
        <v>174</v>
      </c>
      <c r="R23" s="4" t="s">
        <v>175</v>
      </c>
      <c r="S23" s="4" t="s">
        <v>176</v>
      </c>
      <c r="T23" s="4" t="s">
        <v>177</v>
      </c>
      <c r="U23" s="4"/>
      <c r="V23" s="4" t="s">
        <v>178</v>
      </c>
      <c r="W23"/>
      <c r="X23" s="18" t="b">
        <f t="shared" si="0"/>
        <v>0</v>
      </c>
      <c r="Y23" s="18" t="str">
        <f t="shared" si="1"/>
        <v xml:space="preserve"> </v>
      </c>
      <c r="AD23" t="s">
        <v>21</v>
      </c>
      <c r="AE23" s="2">
        <v>1967</v>
      </c>
      <c r="AH23" s="3" t="s">
        <v>179</v>
      </c>
      <c r="AK23">
        <v>22</v>
      </c>
      <c r="AL23" t="s">
        <v>180</v>
      </c>
      <c r="AM23" s="4">
        <v>2</v>
      </c>
      <c r="AN23">
        <v>1967</v>
      </c>
    </row>
    <row r="24" spans="1:40" ht="16.5" thickBot="1" x14ac:dyDescent="0.3">
      <c r="A24" s="76"/>
      <c r="B24" s="29" t="s">
        <v>181</v>
      </c>
      <c r="C24" s="30"/>
      <c r="D24" s="30"/>
      <c r="E24" s="30"/>
      <c r="F24" s="30"/>
      <c r="G24" s="26"/>
      <c r="H24" s="26"/>
      <c r="I24" s="26"/>
      <c r="J24" s="110"/>
      <c r="K24" s="111"/>
      <c r="L24" s="111"/>
      <c r="M24" s="28">
        <f t="shared" si="2"/>
        <v>0</v>
      </c>
      <c r="N24" s="76"/>
      <c r="Q24" t="s">
        <v>182</v>
      </c>
      <c r="R24" s="4" t="s">
        <v>183</v>
      </c>
      <c r="S24" s="4" t="s">
        <v>184</v>
      </c>
      <c r="T24" s="4" t="s">
        <v>185</v>
      </c>
      <c r="U24" s="4"/>
      <c r="V24" s="4" t="s">
        <v>186</v>
      </c>
      <c r="W24"/>
      <c r="X24" s="18" t="b">
        <f t="shared" si="0"/>
        <v>0</v>
      </c>
      <c r="Y24" s="18" t="str">
        <f t="shared" si="1"/>
        <v xml:space="preserve"> </v>
      </c>
      <c r="AD24" t="s">
        <v>26</v>
      </c>
      <c r="AE24" s="2">
        <v>1967</v>
      </c>
      <c r="AH24" s="3" t="s">
        <v>187</v>
      </c>
      <c r="AK24">
        <v>23</v>
      </c>
      <c r="AL24" t="s">
        <v>188</v>
      </c>
      <c r="AM24" s="4" t="s">
        <v>17</v>
      </c>
      <c r="AN24">
        <v>3967</v>
      </c>
    </row>
    <row r="25" spans="1:40" ht="16.5" thickBot="1" x14ac:dyDescent="0.3">
      <c r="A25" s="76"/>
      <c r="B25" s="29" t="s">
        <v>189</v>
      </c>
      <c r="C25" s="34"/>
      <c r="D25" s="34"/>
      <c r="E25" s="34"/>
      <c r="F25" s="34"/>
      <c r="G25" s="26"/>
      <c r="H25" s="26"/>
      <c r="I25" s="26"/>
      <c r="J25" s="102"/>
      <c r="K25" s="103"/>
      <c r="L25" s="103"/>
      <c r="M25" s="28">
        <f t="shared" si="2"/>
        <v>0</v>
      </c>
      <c r="N25" s="76"/>
      <c r="Q25" t="s">
        <v>190</v>
      </c>
      <c r="R25" s="4" t="s">
        <v>191</v>
      </c>
      <c r="S25" s="4" t="s">
        <v>192</v>
      </c>
      <c r="T25" s="4" t="s">
        <v>193</v>
      </c>
      <c r="U25" s="4"/>
      <c r="V25" s="4" t="s">
        <v>194</v>
      </c>
      <c r="W25"/>
      <c r="X25" s="18" t="b">
        <f t="shared" si="0"/>
        <v>0</v>
      </c>
      <c r="Y25" s="18" t="str">
        <f t="shared" si="1"/>
        <v xml:space="preserve"> </v>
      </c>
      <c r="AD25" t="s">
        <v>79</v>
      </c>
      <c r="AE25" s="2">
        <v>1967</v>
      </c>
      <c r="AH25" s="3" t="s">
        <v>195</v>
      </c>
      <c r="AK25">
        <v>24</v>
      </c>
      <c r="AL25" t="s">
        <v>196</v>
      </c>
      <c r="AM25" s="4" t="s">
        <v>17</v>
      </c>
      <c r="AN25">
        <v>3967</v>
      </c>
    </row>
    <row r="26" spans="1:40" ht="16.5" thickBot="1" x14ac:dyDescent="0.3">
      <c r="A26" s="76"/>
      <c r="B26" s="29" t="s">
        <v>197</v>
      </c>
      <c r="C26" s="34"/>
      <c r="D26" s="34"/>
      <c r="E26" s="34"/>
      <c r="F26" s="34"/>
      <c r="G26" s="26"/>
      <c r="H26" s="26"/>
      <c r="I26" s="26"/>
      <c r="J26" s="102"/>
      <c r="K26" s="103"/>
      <c r="L26" s="103"/>
      <c r="M26" s="28">
        <f t="shared" si="2"/>
        <v>0</v>
      </c>
      <c r="N26" s="76"/>
      <c r="Q26" t="s">
        <v>198</v>
      </c>
      <c r="R26" s="4" t="s">
        <v>199</v>
      </c>
      <c r="S26" s="4" t="s">
        <v>200</v>
      </c>
      <c r="T26" s="4" t="s">
        <v>201</v>
      </c>
      <c r="U26" s="4"/>
      <c r="V26" s="4" t="s">
        <v>202</v>
      </c>
      <c r="W26"/>
      <c r="X26" s="18" t="b">
        <f t="shared" si="0"/>
        <v>0</v>
      </c>
      <c r="Y26" s="18" t="str">
        <f t="shared" si="1"/>
        <v xml:space="preserve"> </v>
      </c>
      <c r="AD26" t="s">
        <v>203</v>
      </c>
      <c r="AE26" s="2">
        <v>1967</v>
      </c>
      <c r="AH26" s="3" t="s">
        <v>204</v>
      </c>
      <c r="AK26">
        <v>25</v>
      </c>
      <c r="AL26" t="s">
        <v>205</v>
      </c>
      <c r="AM26" s="4">
        <v>1</v>
      </c>
      <c r="AN26">
        <v>1499</v>
      </c>
    </row>
    <row r="27" spans="1:40" ht="16.5" thickBot="1" x14ac:dyDescent="0.3">
      <c r="A27" s="76"/>
      <c r="B27" s="29" t="s">
        <v>206</v>
      </c>
      <c r="C27" s="34"/>
      <c r="D27" s="34"/>
      <c r="E27" s="34"/>
      <c r="F27" s="34"/>
      <c r="G27" s="26"/>
      <c r="H27" s="26"/>
      <c r="I27" s="26"/>
      <c r="J27" s="102"/>
      <c r="K27" s="103"/>
      <c r="L27" s="103"/>
      <c r="M27" s="28">
        <f t="shared" si="2"/>
        <v>0</v>
      </c>
      <c r="N27" s="76"/>
      <c r="Q27"/>
      <c r="R27" s="4" t="s">
        <v>207</v>
      </c>
      <c r="S27" s="4" t="s">
        <v>208</v>
      </c>
      <c r="T27" s="4" t="s">
        <v>209</v>
      </c>
      <c r="U27" s="4"/>
      <c r="V27" s="4" t="s">
        <v>210</v>
      </c>
      <c r="W27"/>
      <c r="X27" s="18" t="b">
        <f t="shared" si="0"/>
        <v>0</v>
      </c>
      <c r="Y27" s="18" t="str">
        <f t="shared" si="1"/>
        <v xml:space="preserve"> </v>
      </c>
      <c r="AD27" t="s">
        <v>172</v>
      </c>
      <c r="AE27" s="2">
        <v>1967</v>
      </c>
      <c r="AH27" s="3" t="s">
        <v>211</v>
      </c>
      <c r="AK27">
        <v>26</v>
      </c>
      <c r="AL27" t="s">
        <v>212</v>
      </c>
      <c r="AM27" s="4">
        <v>1</v>
      </c>
      <c r="AN27">
        <v>1499</v>
      </c>
    </row>
    <row r="28" spans="1:40" ht="16.5" thickBot="1" x14ac:dyDescent="0.3">
      <c r="A28" s="76"/>
      <c r="B28" s="29" t="s">
        <v>213</v>
      </c>
      <c r="C28" s="34"/>
      <c r="D28" s="34"/>
      <c r="E28" s="34"/>
      <c r="F28" s="34"/>
      <c r="G28" s="26"/>
      <c r="H28" s="26"/>
      <c r="I28" s="26"/>
      <c r="J28" s="102"/>
      <c r="K28" s="103"/>
      <c r="L28" s="103"/>
      <c r="M28" s="28">
        <f t="shared" si="2"/>
        <v>0</v>
      </c>
      <c r="N28" s="76"/>
      <c r="Q28" s="4"/>
      <c r="R28" s="4" t="s">
        <v>214</v>
      </c>
      <c r="S28" s="4" t="s">
        <v>214</v>
      </c>
      <c r="T28" s="4" t="s">
        <v>215</v>
      </c>
      <c r="U28" s="4"/>
      <c r="V28" s="4" t="s">
        <v>216</v>
      </c>
      <c r="W28"/>
      <c r="X28" s="18" t="str">
        <f>+IF($B$14=$Q$13," ",IF($B$14=$R$13,Q28,IF($B$14=$S$13,R28,IF($B$14=$T$13,S28,IF($B$14=U$13,T28,IF($B$14=$V$13,U28," "))))))</f>
        <v xml:space="preserve"> </v>
      </c>
      <c r="Y28" s="18" t="str">
        <f t="shared" si="1"/>
        <v xml:space="preserve"> </v>
      </c>
      <c r="AD28" t="s">
        <v>217</v>
      </c>
      <c r="AE28" s="2">
        <v>1967</v>
      </c>
      <c r="AH28" s="3" t="s">
        <v>218</v>
      </c>
      <c r="AK28">
        <v>27</v>
      </c>
      <c r="AL28" t="s">
        <v>219</v>
      </c>
      <c r="AM28" s="4" t="s">
        <v>12</v>
      </c>
      <c r="AN28">
        <v>3499</v>
      </c>
    </row>
    <row r="29" spans="1:40" ht="16.5" thickBot="1" x14ac:dyDescent="0.3">
      <c r="A29" s="76"/>
      <c r="B29" s="29" t="s">
        <v>220</v>
      </c>
      <c r="C29" s="34"/>
      <c r="D29" s="34"/>
      <c r="E29" s="34"/>
      <c r="F29" s="34"/>
      <c r="G29" s="26"/>
      <c r="H29" s="26"/>
      <c r="I29" s="26"/>
      <c r="J29" s="102"/>
      <c r="K29" s="103"/>
      <c r="L29" s="103"/>
      <c r="M29" s="28">
        <f t="shared" si="2"/>
        <v>0</v>
      </c>
      <c r="N29" s="76"/>
      <c r="Q29" s="4"/>
      <c r="R29" s="4"/>
      <c r="S29" s="4"/>
      <c r="T29" s="4" t="s">
        <v>221</v>
      </c>
      <c r="U29" s="4"/>
      <c r="V29" s="4" t="s">
        <v>222</v>
      </c>
      <c r="W29"/>
      <c r="X29" s="18" t="b">
        <f>+IF($B$14=$Q$13," ",IF($B$14=$R$13,Q29,IF($B$14=$S$13,R29,IF($B$14=$T$13,S29,IF($B$14=U$13,T29,IF($B$14=$V$13,U29))))))</f>
        <v>0</v>
      </c>
      <c r="Y29" s="18" t="str">
        <f t="shared" si="1"/>
        <v xml:space="preserve"> </v>
      </c>
      <c r="AD29" t="s">
        <v>223</v>
      </c>
      <c r="AE29" s="2">
        <v>1967</v>
      </c>
      <c r="AH29" s="3" t="s">
        <v>224</v>
      </c>
      <c r="AK29">
        <v>28</v>
      </c>
      <c r="AL29" t="s">
        <v>225</v>
      </c>
      <c r="AM29" s="4" t="s">
        <v>12</v>
      </c>
      <c r="AN29">
        <v>3499</v>
      </c>
    </row>
    <row r="30" spans="1:40" ht="16.5" thickBot="1" x14ac:dyDescent="0.3">
      <c r="A30" s="76"/>
      <c r="B30" s="35" t="s">
        <v>226</v>
      </c>
      <c r="C30" s="36"/>
      <c r="D30" s="36"/>
      <c r="E30" s="36"/>
      <c r="F30" s="36"/>
      <c r="G30" s="26"/>
      <c r="H30" s="26"/>
      <c r="I30" s="26"/>
      <c r="J30" s="102"/>
      <c r="K30" s="103"/>
      <c r="L30" s="103"/>
      <c r="M30" s="28">
        <f t="shared" si="2"/>
        <v>0</v>
      </c>
      <c r="N30" s="76"/>
      <c r="Q30" s="4"/>
      <c r="R30" s="4"/>
      <c r="S30" s="4"/>
      <c r="T30" s="4" t="s">
        <v>227</v>
      </c>
      <c r="U30" s="4"/>
      <c r="V30" s="4" t="s">
        <v>228</v>
      </c>
      <c r="W30"/>
      <c r="X30" s="18" t="b">
        <f>+IF($B$14=$Q$13," ",IF($B$14=$R$13,Q30,IF($B$14=$S$13,R30,IF($B$14=$T$13,S30,IF($B$14=U$13,T30,IF($B$14=$V$13,U30))))))</f>
        <v>0</v>
      </c>
      <c r="Y30" s="18" t="str">
        <f t="shared" si="1"/>
        <v xml:space="preserve"> </v>
      </c>
      <c r="AD30" t="s">
        <v>229</v>
      </c>
      <c r="AE30" s="2">
        <v>1967</v>
      </c>
      <c r="AH30" s="3" t="s">
        <v>230</v>
      </c>
      <c r="AK30">
        <v>29</v>
      </c>
      <c r="AL30" t="s">
        <v>8</v>
      </c>
      <c r="AM30" s="4">
        <v>2</v>
      </c>
      <c r="AN30">
        <v>1967</v>
      </c>
    </row>
    <row r="31" spans="1:40" ht="16.5" thickBot="1" x14ac:dyDescent="0.3">
      <c r="A31" s="76"/>
      <c r="B31" s="37" t="s">
        <v>231</v>
      </c>
      <c r="C31" s="38"/>
      <c r="D31" s="38"/>
      <c r="E31" s="38"/>
      <c r="F31" s="38"/>
      <c r="G31" s="26"/>
      <c r="H31" s="26"/>
      <c r="I31" s="26"/>
      <c r="J31" s="104"/>
      <c r="K31" s="105"/>
      <c r="L31" s="105"/>
      <c r="M31" s="28">
        <f t="shared" si="2"/>
        <v>0</v>
      </c>
      <c r="N31" s="76"/>
      <c r="Q31" s="4"/>
      <c r="R31" s="4"/>
      <c r="S31" s="4"/>
      <c r="T31" s="4"/>
      <c r="U31" s="4"/>
      <c r="V31" s="4" t="s">
        <v>232</v>
      </c>
      <c r="W31"/>
      <c r="X31" s="18" t="b">
        <f>+IF($B$14=$Q$13," ",IF($B$14=$R$13,Q31,IF($B$14=$S$13,R31,IF($B$14=$T$13,S31,IF($B$14=U$13,T31,IF($B$14=$V$13,U31))))))</f>
        <v>0</v>
      </c>
      <c r="Y31" s="18" t="str">
        <f t="shared" si="1"/>
        <v xml:space="preserve"> </v>
      </c>
      <c r="AD31" t="s">
        <v>233</v>
      </c>
      <c r="AE31" s="2">
        <v>1967</v>
      </c>
      <c r="AH31" s="3" t="s">
        <v>234</v>
      </c>
      <c r="AK31">
        <v>30</v>
      </c>
      <c r="AL31" t="s">
        <v>235</v>
      </c>
      <c r="AM31" s="4" t="s">
        <v>17</v>
      </c>
      <c r="AN31">
        <v>3967</v>
      </c>
    </row>
    <row r="32" spans="1:40" x14ac:dyDescent="0.25">
      <c r="A32" s="76"/>
      <c r="B32" s="39"/>
      <c r="C32" s="40"/>
      <c r="D32" s="40"/>
      <c r="E32" s="40"/>
      <c r="F32" s="40"/>
      <c r="G32" s="40"/>
      <c r="H32" s="40"/>
      <c r="I32" s="40"/>
      <c r="J32" s="41"/>
      <c r="K32" s="41"/>
      <c r="L32" s="42" t="s">
        <v>236</v>
      </c>
      <c r="M32" s="43">
        <f>SUM(M17:M31)</f>
        <v>0</v>
      </c>
      <c r="N32" s="76"/>
      <c r="Q32" s="4"/>
      <c r="R32" s="4"/>
      <c r="S32" s="4"/>
      <c r="T32" s="4"/>
      <c r="U32" s="4"/>
      <c r="V32" s="4"/>
      <c r="W32"/>
      <c r="X32" s="18"/>
      <c r="Y32" s="18"/>
      <c r="AD32" t="s">
        <v>237</v>
      </c>
      <c r="AE32" s="2">
        <v>1967</v>
      </c>
      <c r="AH32" s="3" t="s">
        <v>238</v>
      </c>
      <c r="AK32">
        <v>31</v>
      </c>
      <c r="AL32" t="s">
        <v>239</v>
      </c>
      <c r="AM32" s="4" t="s">
        <v>17</v>
      </c>
      <c r="AN32">
        <v>3967</v>
      </c>
    </row>
    <row r="33" spans="1:40" ht="19.5" thickBot="1" x14ac:dyDescent="0.35">
      <c r="A33" s="76"/>
      <c r="B33" s="106" t="s">
        <v>240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N33" s="76"/>
      <c r="Q33" s="4"/>
      <c r="R33" s="4"/>
      <c r="S33" s="4"/>
      <c r="T33" s="4"/>
      <c r="U33" s="4"/>
      <c r="V33" s="4" t="s">
        <v>241</v>
      </c>
      <c r="W33"/>
      <c r="X33" s="18" t="b">
        <f>+IF($B$14=$Q$13," ",IF($B$14=$R$13,Q33,IF($B$14=$S$13,R33,IF($B$14=$T$13,S33,IF($B$14=U$13,T33,IF($B$14=$V$13,U33))))))</f>
        <v>0</v>
      </c>
      <c r="Y33" s="18" t="str">
        <f t="shared" si="1"/>
        <v xml:space="preserve"> </v>
      </c>
      <c r="AD33" t="s">
        <v>242</v>
      </c>
      <c r="AE33" s="2">
        <v>1967</v>
      </c>
      <c r="AH33" s="3" t="s">
        <v>243</v>
      </c>
      <c r="AK33">
        <v>32</v>
      </c>
      <c r="AL33" t="s">
        <v>244</v>
      </c>
      <c r="AM33" s="4">
        <v>2</v>
      </c>
      <c r="AN33">
        <v>1967</v>
      </c>
    </row>
    <row r="34" spans="1:40" ht="30.75" thickBot="1" x14ac:dyDescent="0.3">
      <c r="A34" s="82"/>
      <c r="B34" s="20" t="s">
        <v>92</v>
      </c>
      <c r="C34" s="21" t="s">
        <v>93</v>
      </c>
      <c r="D34" s="21" t="s">
        <v>94</v>
      </c>
      <c r="E34" s="44" t="s">
        <v>245</v>
      </c>
      <c r="F34" s="45" t="s">
        <v>96</v>
      </c>
      <c r="G34" s="107" t="s">
        <v>246</v>
      </c>
      <c r="H34" s="108"/>
      <c r="I34" s="108"/>
      <c r="J34" s="108"/>
      <c r="K34" s="108"/>
      <c r="L34" s="109"/>
      <c r="M34" s="46" t="s">
        <v>247</v>
      </c>
      <c r="N34" s="76"/>
      <c r="Q34" s="4"/>
      <c r="R34" s="4"/>
      <c r="S34" s="4"/>
      <c r="T34" s="4"/>
      <c r="U34" s="4"/>
      <c r="V34"/>
      <c r="W34"/>
      <c r="AD34" t="s">
        <v>248</v>
      </c>
      <c r="AE34" s="2">
        <v>1967</v>
      </c>
      <c r="AH34" s="3" t="s">
        <v>249</v>
      </c>
      <c r="AK34">
        <v>33</v>
      </c>
      <c r="AL34" t="s">
        <v>250</v>
      </c>
      <c r="AM34" s="4">
        <v>2</v>
      </c>
      <c r="AN34">
        <v>1967</v>
      </c>
    </row>
    <row r="35" spans="1:40" x14ac:dyDescent="0.25">
      <c r="A35" s="76"/>
      <c r="B35" s="47" t="s">
        <v>113</v>
      </c>
      <c r="C35" s="48"/>
      <c r="D35" s="49"/>
      <c r="E35" s="49"/>
      <c r="F35" s="50"/>
      <c r="G35" s="90"/>
      <c r="H35" s="91"/>
      <c r="I35" s="91"/>
      <c r="J35" s="91"/>
      <c r="K35" s="91"/>
      <c r="L35" s="92"/>
      <c r="M35" s="51">
        <f t="shared" ref="M35:M40" si="3">(C35/1000*D35/1000)*$M$14*E35*(1-$M$9/100)</f>
        <v>0</v>
      </c>
      <c r="N35" s="76"/>
      <c r="Q35" s="4"/>
      <c r="R35" s="4"/>
      <c r="S35" s="4"/>
      <c r="T35" s="4"/>
      <c r="U35" s="4"/>
      <c r="V35"/>
      <c r="W35"/>
      <c r="AD35" t="s">
        <v>251</v>
      </c>
      <c r="AE35" s="2">
        <v>1967</v>
      </c>
      <c r="AH35" s="3" t="s">
        <v>252</v>
      </c>
      <c r="AK35">
        <v>34</v>
      </c>
      <c r="AL35" t="s">
        <v>253</v>
      </c>
      <c r="AM35" s="4">
        <v>2</v>
      </c>
      <c r="AN35">
        <v>1967</v>
      </c>
    </row>
    <row r="36" spans="1:40" x14ac:dyDescent="0.25">
      <c r="A36" s="76"/>
      <c r="B36" s="52" t="s">
        <v>124</v>
      </c>
      <c r="C36" s="53"/>
      <c r="D36" s="54"/>
      <c r="E36" s="54"/>
      <c r="F36" s="32"/>
      <c r="G36" s="93"/>
      <c r="H36" s="94"/>
      <c r="I36" s="94"/>
      <c r="J36" s="94"/>
      <c r="K36" s="94"/>
      <c r="L36" s="95"/>
      <c r="M36" s="55">
        <f t="shared" si="3"/>
        <v>0</v>
      </c>
      <c r="N36" s="76"/>
      <c r="Q36" s="4"/>
      <c r="R36" s="4"/>
      <c r="S36" s="4"/>
      <c r="T36" s="4"/>
      <c r="U36" s="4"/>
      <c r="V36"/>
      <c r="W36"/>
      <c r="AD36" t="s">
        <v>254</v>
      </c>
      <c r="AE36" s="2">
        <v>1967</v>
      </c>
      <c r="AH36" s="3" t="s">
        <v>255</v>
      </c>
      <c r="AK36">
        <v>35</v>
      </c>
      <c r="AL36" t="s">
        <v>256</v>
      </c>
      <c r="AM36" s="4">
        <v>2</v>
      </c>
      <c r="AN36">
        <v>1967</v>
      </c>
    </row>
    <row r="37" spans="1:40" x14ac:dyDescent="0.25">
      <c r="A37" s="76"/>
      <c r="B37" s="52" t="s">
        <v>135</v>
      </c>
      <c r="C37" s="54"/>
      <c r="D37" s="54"/>
      <c r="E37" s="54"/>
      <c r="F37" s="32"/>
      <c r="G37" s="96"/>
      <c r="H37" s="97"/>
      <c r="I37" s="97"/>
      <c r="J37" s="97"/>
      <c r="K37" s="97"/>
      <c r="L37" s="98"/>
      <c r="M37" s="55">
        <f t="shared" si="3"/>
        <v>0</v>
      </c>
      <c r="N37" s="76"/>
      <c r="AD37" t="s">
        <v>257</v>
      </c>
      <c r="AE37" s="2">
        <v>1967</v>
      </c>
      <c r="AH37" s="3" t="s">
        <v>258</v>
      </c>
      <c r="AK37">
        <v>36</v>
      </c>
      <c r="AL37" t="s">
        <v>259</v>
      </c>
      <c r="AM37" s="4">
        <v>1</v>
      </c>
      <c r="AN37">
        <v>1499</v>
      </c>
    </row>
    <row r="38" spans="1:40" x14ac:dyDescent="0.25">
      <c r="A38" s="76"/>
      <c r="B38" s="52" t="s">
        <v>146</v>
      </c>
      <c r="C38" s="54"/>
      <c r="D38" s="54"/>
      <c r="E38" s="54"/>
      <c r="F38" s="32"/>
      <c r="G38" s="93"/>
      <c r="H38" s="94"/>
      <c r="I38" s="94"/>
      <c r="J38" s="94"/>
      <c r="K38" s="94"/>
      <c r="L38" s="95"/>
      <c r="M38" s="55">
        <f t="shared" si="3"/>
        <v>0</v>
      </c>
      <c r="N38" s="76"/>
      <c r="AD38" t="s">
        <v>260</v>
      </c>
      <c r="AE38" s="2">
        <v>1967</v>
      </c>
      <c r="AH38" s="3" t="s">
        <v>261</v>
      </c>
      <c r="AK38">
        <v>37</v>
      </c>
      <c r="AL38" t="s">
        <v>262</v>
      </c>
      <c r="AM38" s="4">
        <v>2</v>
      </c>
      <c r="AN38">
        <v>1967</v>
      </c>
    </row>
    <row r="39" spans="1:40" x14ac:dyDescent="0.25">
      <c r="A39" s="76"/>
      <c r="B39" s="52" t="s">
        <v>156</v>
      </c>
      <c r="C39" s="54"/>
      <c r="D39" s="54"/>
      <c r="E39" s="54"/>
      <c r="F39" s="32"/>
      <c r="G39" s="96"/>
      <c r="H39" s="97"/>
      <c r="I39" s="97"/>
      <c r="J39" s="97"/>
      <c r="K39" s="97"/>
      <c r="L39" s="98"/>
      <c r="M39" s="55">
        <f t="shared" si="3"/>
        <v>0</v>
      </c>
      <c r="N39" s="76"/>
      <c r="AD39" t="s">
        <v>263</v>
      </c>
      <c r="AE39" s="2">
        <v>1967</v>
      </c>
      <c r="AH39" s="3" t="s">
        <v>264</v>
      </c>
      <c r="AK39">
        <v>38</v>
      </c>
      <c r="AL39" t="s">
        <v>265</v>
      </c>
      <c r="AM39" s="4">
        <v>1</v>
      </c>
      <c r="AN39">
        <v>1499</v>
      </c>
    </row>
    <row r="40" spans="1:40" ht="16.5" thickBot="1" x14ac:dyDescent="0.3">
      <c r="A40" s="76"/>
      <c r="B40" s="56" t="s">
        <v>165</v>
      </c>
      <c r="C40" s="57"/>
      <c r="D40" s="57"/>
      <c r="E40" s="57"/>
      <c r="F40" s="58"/>
      <c r="G40" s="99"/>
      <c r="H40" s="100"/>
      <c r="I40" s="100"/>
      <c r="J40" s="100"/>
      <c r="K40" s="100"/>
      <c r="L40" s="101"/>
      <c r="M40" s="59">
        <f t="shared" si="3"/>
        <v>0</v>
      </c>
      <c r="N40" s="76"/>
      <c r="AD40" t="s">
        <v>266</v>
      </c>
      <c r="AE40" s="2">
        <v>1967</v>
      </c>
      <c r="AH40" s="3" t="s">
        <v>267</v>
      </c>
      <c r="AK40">
        <v>39</v>
      </c>
      <c r="AL40" t="s">
        <v>268</v>
      </c>
      <c r="AM40" s="4">
        <v>1</v>
      </c>
      <c r="AN40">
        <v>1499</v>
      </c>
    </row>
    <row r="41" spans="1:40" x14ac:dyDescent="0.25">
      <c r="A41" s="76"/>
      <c r="B41" s="1"/>
      <c r="C41" s="60"/>
      <c r="D41" s="60"/>
      <c r="E41" s="60"/>
      <c r="F41" s="61"/>
      <c r="G41" s="60"/>
      <c r="H41" s="41"/>
      <c r="I41" s="41"/>
      <c r="J41" s="41"/>
      <c r="K41" s="41"/>
      <c r="L41" s="41" t="s">
        <v>236</v>
      </c>
      <c r="M41" s="62">
        <f>SUM(M35:M40)</f>
        <v>0</v>
      </c>
      <c r="N41" s="76"/>
      <c r="AD41" t="s">
        <v>269</v>
      </c>
      <c r="AE41" s="2">
        <v>1967</v>
      </c>
      <c r="AH41" s="3" t="s">
        <v>270</v>
      </c>
      <c r="AK41">
        <v>40</v>
      </c>
      <c r="AL41" t="s">
        <v>271</v>
      </c>
      <c r="AM41" s="4">
        <v>1</v>
      </c>
      <c r="AN41">
        <v>1499</v>
      </c>
    </row>
    <row r="42" spans="1:40" ht="19.5" thickBot="1" x14ac:dyDescent="0.35">
      <c r="A42" s="76"/>
      <c r="B42" s="63" t="s">
        <v>272</v>
      </c>
      <c r="C42" s="1"/>
      <c r="D42" s="1"/>
      <c r="E42" s="1"/>
      <c r="F42" s="1"/>
      <c r="G42" s="1"/>
      <c r="H42" s="1"/>
      <c r="I42" s="1"/>
      <c r="J42" s="1"/>
      <c r="K42" s="1"/>
      <c r="L42" s="1"/>
      <c r="N42" s="76"/>
      <c r="AD42" t="s">
        <v>273</v>
      </c>
      <c r="AE42" s="2">
        <v>1967</v>
      </c>
      <c r="AH42" s="3" t="s">
        <v>274</v>
      </c>
      <c r="AK42">
        <v>41</v>
      </c>
      <c r="AL42" t="s">
        <v>275</v>
      </c>
      <c r="AM42" s="4">
        <v>1</v>
      </c>
      <c r="AN42">
        <v>1499</v>
      </c>
    </row>
    <row r="43" spans="1:40" ht="16.5" thickBot="1" x14ac:dyDescent="0.3">
      <c r="A43" s="76"/>
      <c r="B43" s="86" t="s">
        <v>276</v>
      </c>
      <c r="C43" s="87"/>
      <c r="D43" s="87"/>
      <c r="E43" s="64" t="s">
        <v>277</v>
      </c>
      <c r="F43" s="88"/>
      <c r="G43" s="88"/>
      <c r="H43" s="65" t="s">
        <v>278</v>
      </c>
      <c r="I43" s="78"/>
      <c r="J43" s="89" t="s">
        <v>279</v>
      </c>
      <c r="K43" s="89"/>
      <c r="L43" s="66">
        <v>0</v>
      </c>
      <c r="M43" s="67">
        <f>363*L43*(1-M20/100)</f>
        <v>0</v>
      </c>
      <c r="N43" s="76"/>
      <c r="AD43" t="s">
        <v>280</v>
      </c>
      <c r="AE43" s="2">
        <v>1967</v>
      </c>
      <c r="AH43" s="3" t="s">
        <v>281</v>
      </c>
      <c r="AK43">
        <v>42</v>
      </c>
      <c r="AL43" t="s">
        <v>282</v>
      </c>
      <c r="AM43" s="4">
        <v>1</v>
      </c>
      <c r="AN43">
        <v>1499</v>
      </c>
    </row>
    <row r="44" spans="1:40" ht="16.5" thickBot="1" x14ac:dyDescent="0.3">
      <c r="A44" s="76"/>
      <c r="B44" s="1"/>
      <c r="L44" s="68"/>
      <c r="N44" s="76"/>
      <c r="AD44" t="s">
        <v>283</v>
      </c>
      <c r="AE44" s="2">
        <v>1967</v>
      </c>
      <c r="AH44" s="3" t="s">
        <v>284</v>
      </c>
      <c r="AK44">
        <v>43</v>
      </c>
      <c r="AL44" t="s">
        <v>285</v>
      </c>
      <c r="AM44" s="4">
        <v>2</v>
      </c>
      <c r="AN44">
        <v>1967</v>
      </c>
    </row>
    <row r="45" spans="1:40" ht="19.5" thickBot="1" x14ac:dyDescent="0.35">
      <c r="A45" s="76"/>
      <c r="B45" s="69" t="s">
        <v>286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1">
        <f>+M43+M41+M32</f>
        <v>0</v>
      </c>
      <c r="N45" s="76"/>
      <c r="AD45" t="s">
        <v>287</v>
      </c>
      <c r="AE45" s="2">
        <v>1967</v>
      </c>
      <c r="AH45" s="3" t="s">
        <v>288</v>
      </c>
      <c r="AK45">
        <v>44</v>
      </c>
      <c r="AL45" t="s">
        <v>289</v>
      </c>
      <c r="AM45" s="4">
        <v>2</v>
      </c>
      <c r="AN45">
        <v>1967</v>
      </c>
    </row>
    <row r="46" spans="1:40" x14ac:dyDescent="0.25">
      <c r="A46" s="76"/>
      <c r="B46" s="1"/>
      <c r="C46" s="68"/>
      <c r="D46" s="68"/>
      <c r="E46" s="68"/>
      <c r="F46" s="68"/>
      <c r="G46" s="68"/>
      <c r="H46" s="68"/>
      <c r="I46" s="68"/>
      <c r="J46" s="68"/>
      <c r="K46" s="68"/>
      <c r="L46" s="68"/>
      <c r="N46" s="76"/>
      <c r="AD46" t="s">
        <v>290</v>
      </c>
      <c r="AE46" s="2">
        <v>1967</v>
      </c>
      <c r="AH46" s="3" t="s">
        <v>291</v>
      </c>
      <c r="AK46">
        <v>45</v>
      </c>
      <c r="AL46" t="s">
        <v>292</v>
      </c>
      <c r="AM46" s="4">
        <v>2</v>
      </c>
      <c r="AN46">
        <v>1967</v>
      </c>
    </row>
    <row r="47" spans="1:40" x14ac:dyDescent="0.25">
      <c r="A47" s="76"/>
      <c r="B47" s="1" t="s">
        <v>293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N47" s="76"/>
      <c r="AD47" t="s">
        <v>294</v>
      </c>
      <c r="AE47" s="2">
        <v>1967</v>
      </c>
      <c r="AH47" s="3" t="s">
        <v>295</v>
      </c>
      <c r="AK47">
        <v>46</v>
      </c>
      <c r="AL47" t="s">
        <v>296</v>
      </c>
      <c r="AM47" s="4">
        <v>1</v>
      </c>
      <c r="AN47">
        <v>1499</v>
      </c>
    </row>
    <row r="48" spans="1:40" x14ac:dyDescent="0.25">
      <c r="A48" s="76"/>
      <c r="B48" s="1" t="s">
        <v>297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N48" s="76"/>
      <c r="AD48" t="s">
        <v>298</v>
      </c>
      <c r="AE48" s="2">
        <v>1967</v>
      </c>
      <c r="AH48" s="3" t="s">
        <v>299</v>
      </c>
      <c r="AK48">
        <v>47</v>
      </c>
      <c r="AL48" t="s">
        <v>300</v>
      </c>
      <c r="AM48" s="4">
        <v>2</v>
      </c>
      <c r="AN48">
        <v>1967</v>
      </c>
    </row>
    <row r="49" spans="1:40" x14ac:dyDescent="0.25">
      <c r="A49" s="76"/>
      <c r="B49" s="1" t="s">
        <v>301</v>
      </c>
      <c r="C49" s="68"/>
      <c r="D49" s="68"/>
      <c r="E49" s="68"/>
      <c r="F49" s="68"/>
      <c r="G49" s="68"/>
      <c r="H49" s="68"/>
      <c r="I49" s="68"/>
      <c r="J49" s="68"/>
      <c r="K49" s="68"/>
      <c r="L49" s="68"/>
      <c r="N49" s="76"/>
      <c r="AD49" t="s">
        <v>302</v>
      </c>
      <c r="AE49" s="2">
        <v>1967</v>
      </c>
      <c r="AH49" s="3" t="s">
        <v>303</v>
      </c>
      <c r="AK49">
        <v>48</v>
      </c>
      <c r="AL49" t="s">
        <v>304</v>
      </c>
      <c r="AM49" s="4">
        <v>2</v>
      </c>
      <c r="AN49">
        <v>1967</v>
      </c>
    </row>
    <row r="50" spans="1:40" x14ac:dyDescent="0.25">
      <c r="A50" s="76"/>
      <c r="B50" s="1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80"/>
      <c r="AD50" t="s">
        <v>305</v>
      </c>
      <c r="AE50" s="2">
        <v>1967</v>
      </c>
      <c r="AH50" s="3" t="s">
        <v>306</v>
      </c>
      <c r="AK50">
        <v>49</v>
      </c>
      <c r="AL50" t="s">
        <v>307</v>
      </c>
      <c r="AM50" s="4">
        <v>2</v>
      </c>
      <c r="AN50">
        <v>1967</v>
      </c>
    </row>
    <row r="51" spans="1:40" x14ac:dyDescent="0.25">
      <c r="A51" s="76"/>
      <c r="B51" s="72" t="s">
        <v>308</v>
      </c>
      <c r="C51" s="72"/>
      <c r="D51" s="73"/>
      <c r="E51" s="73"/>
      <c r="F51" s="73"/>
      <c r="G51" s="73"/>
      <c r="H51" s="73"/>
      <c r="I51" s="73"/>
      <c r="J51" s="73"/>
      <c r="K51" s="73"/>
      <c r="L51" s="73"/>
      <c r="N51" s="76"/>
      <c r="AD51" t="s">
        <v>309</v>
      </c>
      <c r="AE51" s="2">
        <v>1967</v>
      </c>
      <c r="AH51" s="3" t="s">
        <v>310</v>
      </c>
      <c r="AK51">
        <v>50</v>
      </c>
      <c r="AL51" t="s">
        <v>311</v>
      </c>
      <c r="AM51" s="4">
        <v>2</v>
      </c>
      <c r="AN51">
        <v>1967</v>
      </c>
    </row>
    <row r="52" spans="1:40" x14ac:dyDescent="0.25">
      <c r="A52" s="76"/>
      <c r="B52" s="72" t="s">
        <v>312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N52" s="76"/>
      <c r="AD52" t="s">
        <v>313</v>
      </c>
      <c r="AE52" s="2">
        <v>1967</v>
      </c>
      <c r="AH52" s="3" t="s">
        <v>314</v>
      </c>
      <c r="AK52">
        <v>51</v>
      </c>
      <c r="AL52" t="s">
        <v>315</v>
      </c>
      <c r="AM52" s="4">
        <v>2</v>
      </c>
      <c r="AN52">
        <v>1967</v>
      </c>
    </row>
    <row r="53" spans="1:40" x14ac:dyDescent="0.25">
      <c r="A53" s="76"/>
      <c r="B53" s="72" t="s">
        <v>316</v>
      </c>
      <c r="C53" s="75"/>
      <c r="D53" s="75"/>
      <c r="E53" s="75"/>
      <c r="F53" s="75"/>
      <c r="G53" s="75"/>
      <c r="H53" s="75"/>
      <c r="I53" s="75"/>
      <c r="J53" s="75"/>
      <c r="K53" s="75"/>
      <c r="N53" s="76"/>
      <c r="AD53" t="s">
        <v>307</v>
      </c>
      <c r="AE53" s="2">
        <v>1967</v>
      </c>
      <c r="AH53" s="3" t="s">
        <v>317</v>
      </c>
      <c r="AK53">
        <v>52</v>
      </c>
      <c r="AL53" t="s">
        <v>318</v>
      </c>
      <c r="AM53" s="4">
        <v>1</v>
      </c>
      <c r="AN53">
        <v>1499</v>
      </c>
    </row>
    <row r="54" spans="1:40" x14ac:dyDescent="0.25">
      <c r="A54" s="76"/>
      <c r="B54" s="72"/>
      <c r="I54" s="75"/>
      <c r="J54" s="75"/>
      <c r="K54" s="75"/>
      <c r="L54" s="75"/>
      <c r="M54" s="75"/>
      <c r="N54" s="81"/>
      <c r="O54" s="75"/>
      <c r="P54" s="75"/>
      <c r="Q54" s="75"/>
      <c r="R54" s="75"/>
      <c r="S54" s="75"/>
      <c r="AD54" t="s">
        <v>315</v>
      </c>
      <c r="AE54" s="2">
        <v>1967</v>
      </c>
      <c r="AH54" s="3" t="s">
        <v>319</v>
      </c>
      <c r="AK54">
        <v>53</v>
      </c>
      <c r="AL54" t="s">
        <v>320</v>
      </c>
      <c r="AM54" s="4">
        <v>1</v>
      </c>
      <c r="AN54">
        <v>1499</v>
      </c>
    </row>
    <row r="55" spans="1:40" x14ac:dyDescent="0.25">
      <c r="A55" s="76"/>
      <c r="B55" s="74" t="s">
        <v>321</v>
      </c>
      <c r="I55" s="41"/>
      <c r="J55" s="41"/>
      <c r="K55" s="41"/>
      <c r="N55" s="76"/>
      <c r="AD55" t="s">
        <v>311</v>
      </c>
      <c r="AE55" s="2">
        <v>1967</v>
      </c>
      <c r="AH55" s="3" t="s">
        <v>322</v>
      </c>
      <c r="AK55">
        <v>54</v>
      </c>
      <c r="AL55" t="s">
        <v>323</v>
      </c>
      <c r="AM55" s="4">
        <v>1</v>
      </c>
      <c r="AN55">
        <v>1499</v>
      </c>
    </row>
    <row r="56" spans="1:40" x14ac:dyDescent="0.2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AD56" t="s">
        <v>324</v>
      </c>
      <c r="AE56" s="2">
        <v>1967</v>
      </c>
      <c r="AH56" s="3" t="s">
        <v>325</v>
      </c>
      <c r="AK56">
        <v>60</v>
      </c>
      <c r="AL56" t="s">
        <v>251</v>
      </c>
      <c r="AM56" s="4">
        <v>2</v>
      </c>
      <c r="AN56">
        <v>1967</v>
      </c>
    </row>
    <row r="57" spans="1:40" x14ac:dyDescent="0.25">
      <c r="AD57" t="s">
        <v>326</v>
      </c>
      <c r="AE57" s="2">
        <v>1967</v>
      </c>
      <c r="AH57" s="3" t="s">
        <v>327</v>
      </c>
      <c r="AK57">
        <v>61</v>
      </c>
      <c r="AL57" t="s">
        <v>254</v>
      </c>
      <c r="AM57" s="4">
        <v>2</v>
      </c>
      <c r="AN57">
        <v>1967</v>
      </c>
    </row>
    <row r="58" spans="1:40" x14ac:dyDescent="0.25">
      <c r="AD58" t="s">
        <v>328</v>
      </c>
      <c r="AE58" s="2">
        <v>1967</v>
      </c>
      <c r="AH58" s="3" t="s">
        <v>329</v>
      </c>
      <c r="AK58">
        <v>62</v>
      </c>
      <c r="AL58" t="s">
        <v>330</v>
      </c>
      <c r="AM58" s="4">
        <v>2</v>
      </c>
      <c r="AN58">
        <v>1967</v>
      </c>
    </row>
    <row r="59" spans="1:40" x14ac:dyDescent="0.25">
      <c r="AD59" t="s">
        <v>331</v>
      </c>
      <c r="AE59" s="2">
        <v>1967</v>
      </c>
      <c r="AH59" s="3" t="s">
        <v>332</v>
      </c>
      <c r="AK59">
        <v>63</v>
      </c>
      <c r="AL59" t="s">
        <v>333</v>
      </c>
      <c r="AM59" s="4">
        <v>2</v>
      </c>
      <c r="AN59">
        <v>1967</v>
      </c>
    </row>
    <row r="60" spans="1:40" x14ac:dyDescent="0.25">
      <c r="AD60" t="s">
        <v>334</v>
      </c>
      <c r="AE60" s="2">
        <v>1967</v>
      </c>
      <c r="AH60" s="3" t="s">
        <v>335</v>
      </c>
      <c r="AK60">
        <v>64</v>
      </c>
      <c r="AL60" t="s">
        <v>336</v>
      </c>
      <c r="AM60" s="4">
        <v>1</v>
      </c>
      <c r="AN60">
        <v>1499</v>
      </c>
    </row>
    <row r="61" spans="1:40" x14ac:dyDescent="0.25">
      <c r="AD61" t="s">
        <v>337</v>
      </c>
      <c r="AE61" s="2">
        <v>1967</v>
      </c>
      <c r="AH61" s="3" t="s">
        <v>338</v>
      </c>
      <c r="AK61">
        <v>65</v>
      </c>
      <c r="AL61" t="s">
        <v>339</v>
      </c>
      <c r="AM61" s="4">
        <v>2</v>
      </c>
      <c r="AN61">
        <v>1967</v>
      </c>
    </row>
    <row r="62" spans="1:40" x14ac:dyDescent="0.25">
      <c r="AD62" t="s">
        <v>340</v>
      </c>
      <c r="AE62" s="2">
        <v>1967</v>
      </c>
      <c r="AH62" s="3" t="s">
        <v>341</v>
      </c>
      <c r="AK62">
        <v>66</v>
      </c>
      <c r="AL62" t="s">
        <v>283</v>
      </c>
      <c r="AM62" s="4">
        <v>2</v>
      </c>
      <c r="AN62">
        <v>1967</v>
      </c>
    </row>
    <row r="63" spans="1:40" x14ac:dyDescent="0.25">
      <c r="AD63" t="s">
        <v>342</v>
      </c>
      <c r="AE63" s="2">
        <v>1967</v>
      </c>
      <c r="AH63" s="3" t="s">
        <v>343</v>
      </c>
      <c r="AK63">
        <v>67</v>
      </c>
      <c r="AL63" t="s">
        <v>287</v>
      </c>
      <c r="AM63" s="4">
        <v>2</v>
      </c>
      <c r="AN63">
        <v>1967</v>
      </c>
    </row>
    <row r="64" spans="1:40" x14ac:dyDescent="0.25">
      <c r="AD64" t="s">
        <v>344</v>
      </c>
      <c r="AE64" s="2">
        <v>1967</v>
      </c>
      <c r="AH64" s="3" t="s">
        <v>345</v>
      </c>
      <c r="AK64">
        <v>68</v>
      </c>
      <c r="AL64" t="s">
        <v>290</v>
      </c>
      <c r="AM64" s="4">
        <v>2</v>
      </c>
      <c r="AN64">
        <v>1967</v>
      </c>
    </row>
    <row r="65" spans="6:40" x14ac:dyDescent="0.25">
      <c r="AD65" t="s">
        <v>346</v>
      </c>
      <c r="AE65" s="2">
        <v>1967</v>
      </c>
      <c r="AH65" s="3" t="s">
        <v>347</v>
      </c>
      <c r="AK65">
        <v>69</v>
      </c>
      <c r="AL65" t="s">
        <v>298</v>
      </c>
      <c r="AM65" s="4">
        <v>2</v>
      </c>
      <c r="AN65">
        <v>1967</v>
      </c>
    </row>
    <row r="66" spans="6:40" x14ac:dyDescent="0.25">
      <c r="AD66" t="s">
        <v>348</v>
      </c>
      <c r="AE66" s="2">
        <v>1967</v>
      </c>
      <c r="AH66" s="3" t="s">
        <v>349</v>
      </c>
      <c r="AK66">
        <v>70</v>
      </c>
      <c r="AL66" t="s">
        <v>350</v>
      </c>
      <c r="AM66" s="4">
        <v>2</v>
      </c>
      <c r="AN66">
        <v>1967</v>
      </c>
    </row>
    <row r="67" spans="6:40" x14ac:dyDescent="0.25">
      <c r="AD67" t="s">
        <v>351</v>
      </c>
      <c r="AE67" s="2">
        <v>1967</v>
      </c>
      <c r="AH67" s="3" t="s">
        <v>352</v>
      </c>
      <c r="AK67">
        <v>71</v>
      </c>
      <c r="AL67" t="s">
        <v>353</v>
      </c>
      <c r="AM67" s="4">
        <v>1</v>
      </c>
      <c r="AN67">
        <v>1499</v>
      </c>
    </row>
    <row r="68" spans="6:40" x14ac:dyDescent="0.25">
      <c r="F68" s="77"/>
      <c r="AD68" t="s">
        <v>354</v>
      </c>
      <c r="AE68" s="2">
        <v>1967</v>
      </c>
      <c r="AH68" s="3" t="s">
        <v>355</v>
      </c>
      <c r="AK68">
        <v>72</v>
      </c>
      <c r="AL68" t="s">
        <v>356</v>
      </c>
      <c r="AM68" s="4">
        <v>1</v>
      </c>
      <c r="AN68">
        <v>1499</v>
      </c>
    </row>
    <row r="69" spans="6:40" x14ac:dyDescent="0.25">
      <c r="AD69" t="s">
        <v>357</v>
      </c>
      <c r="AE69" s="2">
        <v>1967</v>
      </c>
      <c r="AH69" s="3" t="s">
        <v>358</v>
      </c>
      <c r="AK69">
        <v>73</v>
      </c>
      <c r="AL69" t="s">
        <v>359</v>
      </c>
      <c r="AM69" s="4">
        <v>2</v>
      </c>
      <c r="AN69">
        <v>1967</v>
      </c>
    </row>
    <row r="70" spans="6:40" x14ac:dyDescent="0.25">
      <c r="AD70" t="s">
        <v>360</v>
      </c>
      <c r="AE70" s="2">
        <v>1967</v>
      </c>
      <c r="AH70" s="3" t="s">
        <v>361</v>
      </c>
      <c r="AK70">
        <v>74</v>
      </c>
      <c r="AL70" t="s">
        <v>362</v>
      </c>
      <c r="AM70" s="4">
        <v>1</v>
      </c>
      <c r="AN70">
        <v>1499</v>
      </c>
    </row>
    <row r="71" spans="6:40" x14ac:dyDescent="0.25">
      <c r="AD71" t="s">
        <v>363</v>
      </c>
      <c r="AE71" s="2">
        <v>1967</v>
      </c>
      <c r="AH71" s="3" t="s">
        <v>364</v>
      </c>
      <c r="AK71">
        <v>75</v>
      </c>
      <c r="AL71" t="s">
        <v>365</v>
      </c>
      <c r="AM71" s="4">
        <v>2</v>
      </c>
      <c r="AN71">
        <v>1967</v>
      </c>
    </row>
    <row r="72" spans="6:40" x14ac:dyDescent="0.25">
      <c r="AD72" t="s">
        <v>366</v>
      </c>
      <c r="AE72" s="2">
        <v>1967</v>
      </c>
      <c r="AH72" s="3" t="s">
        <v>367</v>
      </c>
      <c r="AK72">
        <v>76</v>
      </c>
      <c r="AL72" t="s">
        <v>368</v>
      </c>
      <c r="AM72" s="4">
        <v>2</v>
      </c>
      <c r="AN72">
        <v>1967</v>
      </c>
    </row>
    <row r="73" spans="6:40" x14ac:dyDescent="0.25">
      <c r="AH73" s="3" t="s">
        <v>369</v>
      </c>
      <c r="AK73">
        <v>77</v>
      </c>
      <c r="AL73" t="s">
        <v>370</v>
      </c>
      <c r="AM73" s="4">
        <v>1</v>
      </c>
      <c r="AN73">
        <v>1499</v>
      </c>
    </row>
    <row r="74" spans="6:40" x14ac:dyDescent="0.25">
      <c r="AH74" s="3" t="s">
        <v>371</v>
      </c>
      <c r="AK74">
        <v>78</v>
      </c>
      <c r="AL74" t="s">
        <v>372</v>
      </c>
      <c r="AM74" s="4">
        <v>2</v>
      </c>
      <c r="AN74">
        <v>1967</v>
      </c>
    </row>
    <row r="75" spans="6:40" x14ac:dyDescent="0.25">
      <c r="AH75" s="3" t="s">
        <v>373</v>
      </c>
      <c r="AK75">
        <v>79</v>
      </c>
      <c r="AL75" t="s">
        <v>374</v>
      </c>
      <c r="AM75" s="4">
        <v>2</v>
      </c>
      <c r="AN75">
        <v>1967</v>
      </c>
    </row>
    <row r="76" spans="6:40" x14ac:dyDescent="0.25">
      <c r="AH76" s="3" t="s">
        <v>375</v>
      </c>
      <c r="AK76">
        <v>80</v>
      </c>
      <c r="AL76" t="s">
        <v>376</v>
      </c>
      <c r="AM76" s="4">
        <v>1</v>
      </c>
      <c r="AN76">
        <v>1499</v>
      </c>
    </row>
    <row r="77" spans="6:40" x14ac:dyDescent="0.25">
      <c r="AH77" s="3" t="s">
        <v>377</v>
      </c>
      <c r="AK77">
        <v>81</v>
      </c>
      <c r="AL77" t="s">
        <v>378</v>
      </c>
      <c r="AM77" s="4">
        <v>1</v>
      </c>
      <c r="AN77">
        <v>1499</v>
      </c>
    </row>
    <row r="78" spans="6:40" x14ac:dyDescent="0.25">
      <c r="AH78" s="3" t="s">
        <v>379</v>
      </c>
      <c r="AK78">
        <v>82</v>
      </c>
      <c r="AL78" t="s">
        <v>380</v>
      </c>
      <c r="AM78" s="4">
        <v>1</v>
      </c>
      <c r="AN78">
        <v>1499</v>
      </c>
    </row>
    <row r="79" spans="6:40" x14ac:dyDescent="0.25">
      <c r="AH79" s="3" t="s">
        <v>381</v>
      </c>
      <c r="AK79">
        <v>83</v>
      </c>
      <c r="AL79" t="s">
        <v>382</v>
      </c>
      <c r="AM79" s="4" t="s">
        <v>12</v>
      </c>
      <c r="AN79">
        <v>3499</v>
      </c>
    </row>
    <row r="80" spans="6:40" x14ac:dyDescent="0.25">
      <c r="AH80" s="3" t="s">
        <v>383</v>
      </c>
      <c r="AK80">
        <v>84</v>
      </c>
      <c r="AL80" t="s">
        <v>384</v>
      </c>
      <c r="AM80" s="4" t="s">
        <v>12</v>
      </c>
      <c r="AN80">
        <v>3499</v>
      </c>
    </row>
    <row r="81" spans="34:40" x14ac:dyDescent="0.25">
      <c r="AH81" s="3" t="s">
        <v>385</v>
      </c>
      <c r="AK81">
        <v>85</v>
      </c>
      <c r="AL81" t="s">
        <v>386</v>
      </c>
      <c r="AM81" s="4">
        <v>2</v>
      </c>
      <c r="AN81">
        <v>1967</v>
      </c>
    </row>
    <row r="82" spans="34:40" x14ac:dyDescent="0.25">
      <c r="AH82" s="3" t="s">
        <v>387</v>
      </c>
      <c r="AK82">
        <v>86</v>
      </c>
      <c r="AL82" t="s">
        <v>388</v>
      </c>
      <c r="AM82" s="4">
        <v>2</v>
      </c>
      <c r="AN82">
        <v>1967</v>
      </c>
    </row>
    <row r="83" spans="34:40" x14ac:dyDescent="0.25">
      <c r="AH83" s="3" t="s">
        <v>389</v>
      </c>
      <c r="AK83">
        <v>87</v>
      </c>
      <c r="AL83" t="s">
        <v>390</v>
      </c>
      <c r="AM83" s="4">
        <v>1</v>
      </c>
      <c r="AN83">
        <v>1499</v>
      </c>
    </row>
    <row r="84" spans="34:40" x14ac:dyDescent="0.25">
      <c r="AK84">
        <v>88</v>
      </c>
      <c r="AL84" t="s">
        <v>391</v>
      </c>
      <c r="AM84" s="4">
        <v>1</v>
      </c>
      <c r="AN84">
        <v>1499</v>
      </c>
    </row>
    <row r="85" spans="34:40" x14ac:dyDescent="0.25">
      <c r="AK85">
        <v>89</v>
      </c>
      <c r="AL85" t="s">
        <v>392</v>
      </c>
      <c r="AM85" s="4">
        <v>1</v>
      </c>
      <c r="AN85">
        <v>1499</v>
      </c>
    </row>
    <row r="86" spans="34:40" x14ac:dyDescent="0.25">
      <c r="AK86">
        <v>90</v>
      </c>
      <c r="AL86" t="s">
        <v>393</v>
      </c>
      <c r="AM86" s="4">
        <v>1</v>
      </c>
      <c r="AN86">
        <v>1499</v>
      </c>
    </row>
    <row r="87" spans="34:40" x14ac:dyDescent="0.25">
      <c r="AK87">
        <v>91</v>
      </c>
      <c r="AL87" t="s">
        <v>394</v>
      </c>
      <c r="AM87" s="4">
        <v>1</v>
      </c>
      <c r="AN87">
        <v>1499</v>
      </c>
    </row>
    <row r="88" spans="34:40" x14ac:dyDescent="0.25">
      <c r="AK88">
        <v>92</v>
      </c>
      <c r="AL88" t="s">
        <v>395</v>
      </c>
      <c r="AM88" s="4">
        <v>2</v>
      </c>
      <c r="AN88">
        <v>1967</v>
      </c>
    </row>
    <row r="89" spans="34:40" x14ac:dyDescent="0.25">
      <c r="AK89">
        <v>93</v>
      </c>
      <c r="AL89" t="s">
        <v>396</v>
      </c>
      <c r="AM89" s="4">
        <v>2</v>
      </c>
      <c r="AN89">
        <v>1967</v>
      </c>
    </row>
    <row r="90" spans="34:40" x14ac:dyDescent="0.25">
      <c r="AK90">
        <v>94</v>
      </c>
      <c r="AL90" t="s">
        <v>397</v>
      </c>
      <c r="AM90" s="4">
        <v>1</v>
      </c>
      <c r="AN90">
        <v>1499</v>
      </c>
    </row>
    <row r="91" spans="34:40" x14ac:dyDescent="0.25">
      <c r="AK91">
        <v>95</v>
      </c>
      <c r="AL91" t="s">
        <v>398</v>
      </c>
      <c r="AM91" s="4">
        <v>2</v>
      </c>
      <c r="AN91">
        <v>1967</v>
      </c>
    </row>
    <row r="92" spans="34:40" x14ac:dyDescent="0.25">
      <c r="AK92">
        <v>96</v>
      </c>
      <c r="AL92" t="s">
        <v>399</v>
      </c>
      <c r="AM92" s="4">
        <v>2</v>
      </c>
      <c r="AN92">
        <v>1967</v>
      </c>
    </row>
    <row r="93" spans="34:40" x14ac:dyDescent="0.25">
      <c r="AK93">
        <v>97</v>
      </c>
      <c r="AL93" t="s">
        <v>400</v>
      </c>
      <c r="AM93" s="4">
        <v>1</v>
      </c>
      <c r="AN93">
        <v>1499</v>
      </c>
    </row>
    <row r="94" spans="34:40" x14ac:dyDescent="0.25">
      <c r="AK94">
        <v>98</v>
      </c>
      <c r="AL94" t="s">
        <v>401</v>
      </c>
      <c r="AM94" s="4">
        <v>2</v>
      </c>
      <c r="AN94">
        <v>1967</v>
      </c>
    </row>
    <row r="95" spans="34:40" x14ac:dyDescent="0.25">
      <c r="AK95">
        <v>99</v>
      </c>
      <c r="AL95" t="s">
        <v>402</v>
      </c>
      <c r="AM95" s="4">
        <v>2</v>
      </c>
      <c r="AN95">
        <v>1967</v>
      </c>
    </row>
    <row r="96" spans="34:40" x14ac:dyDescent="0.25">
      <c r="AK96">
        <v>100</v>
      </c>
      <c r="AL96" t="s">
        <v>403</v>
      </c>
      <c r="AM96" s="4">
        <v>2</v>
      </c>
      <c r="AN96">
        <v>1967</v>
      </c>
    </row>
    <row r="97" spans="37:40" x14ac:dyDescent="0.25">
      <c r="AK97">
        <v>101</v>
      </c>
      <c r="AL97" t="s">
        <v>404</v>
      </c>
      <c r="AM97" s="4">
        <v>1</v>
      </c>
      <c r="AN97">
        <v>1499</v>
      </c>
    </row>
    <row r="98" spans="37:40" x14ac:dyDescent="0.25">
      <c r="AK98">
        <v>102</v>
      </c>
      <c r="AL98" t="s">
        <v>405</v>
      </c>
      <c r="AM98" s="4" t="s">
        <v>12</v>
      </c>
      <c r="AN98">
        <v>3499</v>
      </c>
    </row>
    <row r="99" spans="37:40" x14ac:dyDescent="0.25">
      <c r="AK99">
        <v>103</v>
      </c>
      <c r="AL99" t="s">
        <v>406</v>
      </c>
      <c r="AM99" s="4" t="s">
        <v>12</v>
      </c>
      <c r="AN99">
        <v>3499</v>
      </c>
    </row>
    <row r="100" spans="37:40" x14ac:dyDescent="0.25">
      <c r="AK100">
        <v>104</v>
      </c>
      <c r="AL100" t="s">
        <v>326</v>
      </c>
      <c r="AM100" s="4">
        <v>2</v>
      </c>
      <c r="AN100">
        <v>1967</v>
      </c>
    </row>
    <row r="101" spans="37:40" x14ac:dyDescent="0.25">
      <c r="AK101">
        <v>105</v>
      </c>
      <c r="AL101" t="s">
        <v>407</v>
      </c>
      <c r="AM101" s="4">
        <v>1</v>
      </c>
      <c r="AN101">
        <v>1499</v>
      </c>
    </row>
    <row r="102" spans="37:40" x14ac:dyDescent="0.25">
      <c r="AK102">
        <v>106</v>
      </c>
      <c r="AL102" t="s">
        <v>408</v>
      </c>
      <c r="AM102" s="4">
        <v>2</v>
      </c>
      <c r="AN102">
        <v>1967</v>
      </c>
    </row>
    <row r="103" spans="37:40" x14ac:dyDescent="0.25">
      <c r="AK103">
        <v>107</v>
      </c>
      <c r="AL103" t="s">
        <v>331</v>
      </c>
      <c r="AM103" s="4">
        <v>1</v>
      </c>
      <c r="AN103">
        <v>1499</v>
      </c>
    </row>
    <row r="104" spans="37:40" x14ac:dyDescent="0.25">
      <c r="AK104">
        <v>108</v>
      </c>
      <c r="AL104" t="s">
        <v>409</v>
      </c>
      <c r="AM104" s="4">
        <v>1</v>
      </c>
      <c r="AN104">
        <v>1499</v>
      </c>
    </row>
    <row r="105" spans="37:40" x14ac:dyDescent="0.25">
      <c r="AK105">
        <v>109</v>
      </c>
      <c r="AL105" t="s">
        <v>410</v>
      </c>
      <c r="AM105" s="4">
        <v>1</v>
      </c>
      <c r="AN105">
        <v>1499</v>
      </c>
    </row>
    <row r="106" spans="37:40" x14ac:dyDescent="0.25">
      <c r="AK106">
        <v>110</v>
      </c>
      <c r="AL106" t="s">
        <v>411</v>
      </c>
      <c r="AM106" s="4">
        <v>1</v>
      </c>
      <c r="AN106">
        <v>1499</v>
      </c>
    </row>
    <row r="107" spans="37:40" x14ac:dyDescent="0.25">
      <c r="AK107">
        <v>111</v>
      </c>
      <c r="AL107" t="s">
        <v>412</v>
      </c>
      <c r="AM107" s="4">
        <v>1</v>
      </c>
      <c r="AN107">
        <v>1499</v>
      </c>
    </row>
    <row r="108" spans="37:40" x14ac:dyDescent="0.25">
      <c r="AK108">
        <v>112</v>
      </c>
      <c r="AL108" t="s">
        <v>413</v>
      </c>
      <c r="AM108" s="4">
        <v>1</v>
      </c>
      <c r="AN108">
        <v>1499</v>
      </c>
    </row>
    <row r="109" spans="37:40" x14ac:dyDescent="0.25">
      <c r="AK109">
        <v>113</v>
      </c>
      <c r="AL109" t="s">
        <v>414</v>
      </c>
      <c r="AM109" s="4">
        <v>1</v>
      </c>
      <c r="AN109">
        <v>1499</v>
      </c>
    </row>
    <row r="110" spans="37:40" x14ac:dyDescent="0.25">
      <c r="AK110">
        <v>114</v>
      </c>
      <c r="AL110" t="s">
        <v>337</v>
      </c>
      <c r="AM110" s="4">
        <v>2</v>
      </c>
      <c r="AN110">
        <v>1967</v>
      </c>
    </row>
    <row r="111" spans="37:40" x14ac:dyDescent="0.25">
      <c r="AK111">
        <v>115</v>
      </c>
      <c r="AL111" t="s">
        <v>415</v>
      </c>
      <c r="AM111" s="4">
        <v>2</v>
      </c>
      <c r="AN111">
        <v>1967</v>
      </c>
    </row>
    <row r="112" spans="37:40" x14ac:dyDescent="0.25">
      <c r="AK112">
        <v>116</v>
      </c>
      <c r="AL112" t="s">
        <v>121</v>
      </c>
      <c r="AM112" s="4">
        <v>2</v>
      </c>
      <c r="AN112">
        <v>1967</v>
      </c>
    </row>
    <row r="113" spans="37:40" x14ac:dyDescent="0.25">
      <c r="AK113">
        <v>117</v>
      </c>
      <c r="AL113" t="s">
        <v>416</v>
      </c>
      <c r="AM113" s="4">
        <v>2</v>
      </c>
      <c r="AN113">
        <v>1967</v>
      </c>
    </row>
    <row r="114" spans="37:40" x14ac:dyDescent="0.25">
      <c r="AK114">
        <v>118</v>
      </c>
      <c r="AL114" t="s">
        <v>417</v>
      </c>
      <c r="AM114" s="4">
        <v>2</v>
      </c>
      <c r="AN114">
        <v>1967</v>
      </c>
    </row>
    <row r="115" spans="37:40" x14ac:dyDescent="0.25">
      <c r="AK115">
        <v>119</v>
      </c>
      <c r="AL115" t="s">
        <v>418</v>
      </c>
      <c r="AM115" s="4">
        <v>2</v>
      </c>
      <c r="AN115">
        <v>1967</v>
      </c>
    </row>
    <row r="116" spans="37:40" x14ac:dyDescent="0.25">
      <c r="AK116">
        <v>120</v>
      </c>
      <c r="AL116" t="s">
        <v>342</v>
      </c>
      <c r="AM116" s="4">
        <v>2</v>
      </c>
      <c r="AN116">
        <v>1967</v>
      </c>
    </row>
    <row r="117" spans="37:40" x14ac:dyDescent="0.25">
      <c r="AK117">
        <v>121</v>
      </c>
      <c r="AL117" t="s">
        <v>340</v>
      </c>
      <c r="AM117" s="4">
        <v>2</v>
      </c>
      <c r="AN117">
        <v>1967</v>
      </c>
    </row>
    <row r="118" spans="37:40" x14ac:dyDescent="0.25">
      <c r="AK118">
        <v>122</v>
      </c>
      <c r="AL118" t="s">
        <v>419</v>
      </c>
      <c r="AM118" s="4">
        <v>2</v>
      </c>
      <c r="AN118">
        <v>1967</v>
      </c>
    </row>
    <row r="119" spans="37:40" x14ac:dyDescent="0.25">
      <c r="AK119">
        <v>123</v>
      </c>
      <c r="AL119" t="s">
        <v>420</v>
      </c>
      <c r="AM119" s="4">
        <v>2</v>
      </c>
      <c r="AN119">
        <v>1967</v>
      </c>
    </row>
    <row r="120" spans="37:40" x14ac:dyDescent="0.25">
      <c r="AK120">
        <v>124</v>
      </c>
      <c r="AL120" t="s">
        <v>421</v>
      </c>
      <c r="AM120" s="4">
        <v>2</v>
      </c>
      <c r="AN120">
        <v>1967</v>
      </c>
    </row>
    <row r="121" spans="37:40" x14ac:dyDescent="0.25">
      <c r="AK121">
        <v>125</v>
      </c>
      <c r="AL121" t="s">
        <v>422</v>
      </c>
      <c r="AM121" s="4">
        <v>1</v>
      </c>
      <c r="AN121">
        <v>1499</v>
      </c>
    </row>
    <row r="122" spans="37:40" x14ac:dyDescent="0.25">
      <c r="AK122">
        <v>126</v>
      </c>
      <c r="AL122" t="s">
        <v>423</v>
      </c>
      <c r="AM122" s="4">
        <v>1</v>
      </c>
      <c r="AN122">
        <v>1499</v>
      </c>
    </row>
    <row r="123" spans="37:40" x14ac:dyDescent="0.25">
      <c r="AK123">
        <v>127</v>
      </c>
      <c r="AL123" t="s">
        <v>424</v>
      </c>
      <c r="AM123" s="4">
        <v>1</v>
      </c>
      <c r="AN123">
        <v>1499</v>
      </c>
    </row>
    <row r="124" spans="37:40" x14ac:dyDescent="0.25">
      <c r="AK124">
        <v>128</v>
      </c>
      <c r="AL124" t="s">
        <v>425</v>
      </c>
      <c r="AM124" s="4">
        <v>2</v>
      </c>
      <c r="AN124">
        <v>1967</v>
      </c>
    </row>
    <row r="125" spans="37:40" x14ac:dyDescent="0.25">
      <c r="AK125">
        <v>129</v>
      </c>
      <c r="AL125" t="s">
        <v>426</v>
      </c>
      <c r="AM125" s="4">
        <v>2</v>
      </c>
      <c r="AN125">
        <v>1967</v>
      </c>
    </row>
    <row r="126" spans="37:40" x14ac:dyDescent="0.25">
      <c r="AK126">
        <v>130</v>
      </c>
      <c r="AL126" t="s">
        <v>427</v>
      </c>
      <c r="AM126" s="4" t="s">
        <v>17</v>
      </c>
      <c r="AN126">
        <v>3967</v>
      </c>
    </row>
    <row r="127" spans="37:40" x14ac:dyDescent="0.25">
      <c r="AL127" t="s">
        <v>428</v>
      </c>
      <c r="AM127" s="4" t="s">
        <v>17</v>
      </c>
      <c r="AN127">
        <v>3967</v>
      </c>
    </row>
    <row r="128" spans="37:40" x14ac:dyDescent="0.25">
      <c r="AL128" t="s">
        <v>429</v>
      </c>
      <c r="AM128" s="4">
        <v>1</v>
      </c>
      <c r="AN128">
        <v>1499</v>
      </c>
    </row>
    <row r="129" spans="38:40" x14ac:dyDescent="0.25">
      <c r="AL129" t="s">
        <v>430</v>
      </c>
      <c r="AM129" s="4">
        <v>1</v>
      </c>
      <c r="AN129">
        <v>1499</v>
      </c>
    </row>
    <row r="130" spans="38:40" x14ac:dyDescent="0.25">
      <c r="AL130" t="s">
        <v>431</v>
      </c>
      <c r="AM130" s="4">
        <v>2</v>
      </c>
      <c r="AN130">
        <v>1967</v>
      </c>
    </row>
    <row r="131" spans="38:40" x14ac:dyDescent="0.25">
      <c r="AL131" t="s">
        <v>432</v>
      </c>
      <c r="AM131" s="4">
        <v>1</v>
      </c>
      <c r="AN131">
        <v>1499</v>
      </c>
    </row>
    <row r="132" spans="38:40" x14ac:dyDescent="0.25">
      <c r="AL132" t="s">
        <v>433</v>
      </c>
      <c r="AM132" s="4">
        <v>1</v>
      </c>
      <c r="AN132">
        <v>1499</v>
      </c>
    </row>
    <row r="133" spans="38:40" x14ac:dyDescent="0.25">
      <c r="AL133" t="s">
        <v>434</v>
      </c>
      <c r="AM133" s="4">
        <v>1</v>
      </c>
      <c r="AN133">
        <v>1499</v>
      </c>
    </row>
    <row r="134" spans="38:40" x14ac:dyDescent="0.25">
      <c r="AL134" t="s">
        <v>435</v>
      </c>
      <c r="AM134" s="4">
        <v>2</v>
      </c>
      <c r="AN134">
        <v>1967</v>
      </c>
    </row>
    <row r="135" spans="38:40" x14ac:dyDescent="0.25">
      <c r="AL135" t="s">
        <v>436</v>
      </c>
      <c r="AM135" s="4">
        <v>1</v>
      </c>
      <c r="AN135">
        <v>1499</v>
      </c>
    </row>
    <row r="136" spans="38:40" x14ac:dyDescent="0.25">
      <c r="AL136" t="s">
        <v>437</v>
      </c>
      <c r="AM136" s="4">
        <v>2</v>
      </c>
      <c r="AN136">
        <v>1967</v>
      </c>
    </row>
    <row r="137" spans="38:40" x14ac:dyDescent="0.25">
      <c r="AL137" t="s">
        <v>348</v>
      </c>
      <c r="AM137" s="4">
        <v>2</v>
      </c>
      <c r="AN137">
        <v>1967</v>
      </c>
    </row>
    <row r="138" spans="38:40" x14ac:dyDescent="0.25">
      <c r="AL138" t="s">
        <v>438</v>
      </c>
      <c r="AM138" s="4" t="s">
        <v>17</v>
      </c>
      <c r="AN138">
        <v>3967</v>
      </c>
    </row>
    <row r="139" spans="38:40" x14ac:dyDescent="0.25">
      <c r="AL139" t="s">
        <v>439</v>
      </c>
      <c r="AM139" s="4" t="s">
        <v>17</v>
      </c>
      <c r="AN139">
        <v>3967</v>
      </c>
    </row>
    <row r="140" spans="38:40" x14ac:dyDescent="0.25">
      <c r="AL140" t="s">
        <v>440</v>
      </c>
      <c r="AM140" s="4">
        <v>1</v>
      </c>
      <c r="AN140">
        <v>1499</v>
      </c>
    </row>
    <row r="141" spans="38:40" x14ac:dyDescent="0.25">
      <c r="AL141" t="s">
        <v>441</v>
      </c>
      <c r="AM141" s="4">
        <v>1</v>
      </c>
      <c r="AN141">
        <v>1499</v>
      </c>
    </row>
    <row r="142" spans="38:40" x14ac:dyDescent="0.25">
      <c r="AL142" t="s">
        <v>442</v>
      </c>
      <c r="AM142" s="4">
        <v>2</v>
      </c>
      <c r="AN142">
        <v>1967</v>
      </c>
    </row>
    <row r="143" spans="38:40" x14ac:dyDescent="0.25">
      <c r="AL143" t="s">
        <v>443</v>
      </c>
      <c r="AM143" s="4">
        <v>2</v>
      </c>
      <c r="AN143">
        <v>1967</v>
      </c>
    </row>
    <row r="144" spans="38:40" x14ac:dyDescent="0.25">
      <c r="AL144" t="s">
        <v>444</v>
      </c>
      <c r="AM144" s="4">
        <v>1</v>
      </c>
      <c r="AN144">
        <v>1499</v>
      </c>
    </row>
  </sheetData>
  <sheetProtection algorithmName="SHA-512" hashValue="ymB3Er+Dp7hPJK/BSZiecT7aBmz99eghmo0WSFuXit6uQnrTzFYJ1oy62NcwtYsJPvICd0BSzdCBJn490da+EQ==" saltValue="JZG76wb07X5RJBHkr0cFUA==" spinCount="100000" sheet="1" objects="1" scenarios="1"/>
  <mergeCells count="46">
    <mergeCell ref="C7:E7"/>
    <mergeCell ref="J7:K7"/>
    <mergeCell ref="B1:M1"/>
    <mergeCell ref="C5:E5"/>
    <mergeCell ref="J5:K5"/>
    <mergeCell ref="C6:E6"/>
    <mergeCell ref="J6:K6"/>
    <mergeCell ref="C8:E8"/>
    <mergeCell ref="J8:K8"/>
    <mergeCell ref="J9:K9"/>
    <mergeCell ref="B13:D13"/>
    <mergeCell ref="E13:H13"/>
    <mergeCell ref="J13:K13"/>
    <mergeCell ref="J21:L21"/>
    <mergeCell ref="B14:D14"/>
    <mergeCell ref="E14:H14"/>
    <mergeCell ref="J14:K14"/>
    <mergeCell ref="B15:C15"/>
    <mergeCell ref="D15:F15"/>
    <mergeCell ref="G15:K15"/>
    <mergeCell ref="J16:L16"/>
    <mergeCell ref="J17:L17"/>
    <mergeCell ref="J18:L18"/>
    <mergeCell ref="J19:L19"/>
    <mergeCell ref="J20:L20"/>
    <mergeCell ref="G34:L34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B33:L33"/>
    <mergeCell ref="B43:D43"/>
    <mergeCell ref="F43:G43"/>
    <mergeCell ref="J43:K43"/>
    <mergeCell ref="G35:L35"/>
    <mergeCell ref="G36:L36"/>
    <mergeCell ref="G37:L37"/>
    <mergeCell ref="G38:L38"/>
    <mergeCell ref="G39:L39"/>
    <mergeCell ref="G40:L40"/>
  </mergeCells>
  <dataValidations count="4">
    <dataValidation type="list" allowBlank="1" showInputMessage="1" showErrorMessage="1" sqref="B14:D14">
      <formula1>$AH$1:$AH$83</formula1>
    </dataValidation>
    <dataValidation type="list" allowBlank="1" showInputMessage="1" showErrorMessage="1" sqref="E14">
      <formula1>$AL$1:$AL$144</formula1>
    </dataValidation>
    <dataValidation type="list" allowBlank="1" showInputMessage="1" showErrorMessage="1" prompt="vyber ze seznamu:" sqref="J14:K14">
      <formula1>$W$13:$W$20</formula1>
    </dataValidation>
    <dataValidation type="list" allowBlank="1" showInputMessage="1" showErrorMessage="1" sqref="F17:F22 F35:F41">
      <formula1>"svisle,vodorovně"</formula1>
    </dataValidation>
  </dataValidations>
  <pageMargins left="0.43307086614173229" right="0.43307086614173229" top="0.39370078740157483" bottom="0.35433070866141736" header="0.11811023622047245" footer="0.11811023622047245"/>
  <pageSetup paperSize="9" scale="70" firstPageNumber="0" orientation="portrait" horizontalDpi="300" verticalDpi="300" r:id="rId1"/>
  <headerFooter alignWithMargins="0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6</xdr:col>
                    <xdr:colOff>114300</xdr:colOff>
                    <xdr:row>15</xdr:row>
                    <xdr:rowOff>381000</xdr:rowOff>
                  </from>
                  <to>
                    <xdr:col>6</xdr:col>
                    <xdr:colOff>419100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7</xdr:col>
                    <xdr:colOff>95250</xdr:colOff>
                    <xdr:row>15</xdr:row>
                    <xdr:rowOff>381000</xdr:rowOff>
                  </from>
                  <to>
                    <xdr:col>7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">
                <anchor moveWithCells="1">
                  <from>
                    <xdr:col>8</xdr:col>
                    <xdr:colOff>152400</xdr:colOff>
                    <xdr:row>15</xdr:row>
                    <xdr:rowOff>381000</xdr:rowOff>
                  </from>
                  <to>
                    <xdr:col>8</xdr:col>
                    <xdr:colOff>457200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">
                <anchor moveWithCells="1">
                  <from>
                    <xdr:col>6</xdr:col>
                    <xdr:colOff>114300</xdr:colOff>
                    <xdr:row>16</xdr:row>
                    <xdr:rowOff>381000</xdr:rowOff>
                  </from>
                  <to>
                    <xdr:col>6</xdr:col>
                    <xdr:colOff>419100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">
                <anchor moveWithCells="1">
                  <from>
                    <xdr:col>7</xdr:col>
                    <xdr:colOff>95250</xdr:colOff>
                    <xdr:row>16</xdr:row>
                    <xdr:rowOff>381000</xdr:rowOff>
                  </from>
                  <to>
                    <xdr:col>7</xdr:col>
                    <xdr:colOff>400050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">
                <anchor moveWithCells="1">
                  <from>
                    <xdr:col>8</xdr:col>
                    <xdr:colOff>152400</xdr:colOff>
                    <xdr:row>16</xdr:row>
                    <xdr:rowOff>381000</xdr:rowOff>
                  </from>
                  <to>
                    <xdr:col>8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">
                <anchor moveWithCells="1">
                  <from>
                    <xdr:col>6</xdr:col>
                    <xdr:colOff>114300</xdr:colOff>
                    <xdr:row>17</xdr:row>
                    <xdr:rowOff>381000</xdr:rowOff>
                  </from>
                  <to>
                    <xdr:col>6</xdr:col>
                    <xdr:colOff>419100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">
                <anchor moveWithCells="1">
                  <from>
                    <xdr:col>7</xdr:col>
                    <xdr:colOff>95250</xdr:colOff>
                    <xdr:row>17</xdr:row>
                    <xdr:rowOff>381000</xdr:rowOff>
                  </from>
                  <to>
                    <xdr:col>7</xdr:col>
                    <xdr:colOff>400050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">
                <anchor moveWithCells="1">
                  <from>
                    <xdr:col>8</xdr:col>
                    <xdr:colOff>152400</xdr:colOff>
                    <xdr:row>17</xdr:row>
                    <xdr:rowOff>381000</xdr:rowOff>
                  </from>
                  <to>
                    <xdr:col>8</xdr:col>
                    <xdr:colOff>457200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">
                <anchor moveWithCells="1">
                  <from>
                    <xdr:col>6</xdr:col>
                    <xdr:colOff>114300</xdr:colOff>
                    <xdr:row>18</xdr:row>
                    <xdr:rowOff>381000</xdr:rowOff>
                  </from>
                  <to>
                    <xdr:col>6</xdr:col>
                    <xdr:colOff>419100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 altText="">
                <anchor moveWithCells="1">
                  <from>
                    <xdr:col>7</xdr:col>
                    <xdr:colOff>95250</xdr:colOff>
                    <xdr:row>18</xdr:row>
                    <xdr:rowOff>381000</xdr:rowOff>
                  </from>
                  <to>
                    <xdr:col>7</xdr:col>
                    <xdr:colOff>400050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 altText="">
                <anchor moveWithCells="1">
                  <from>
                    <xdr:col>8</xdr:col>
                    <xdr:colOff>152400</xdr:colOff>
                    <xdr:row>18</xdr:row>
                    <xdr:rowOff>381000</xdr:rowOff>
                  </from>
                  <to>
                    <xdr:col>8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 altText="">
                <anchor moveWithCells="1">
                  <from>
                    <xdr:col>6</xdr:col>
                    <xdr:colOff>114300</xdr:colOff>
                    <xdr:row>19</xdr:row>
                    <xdr:rowOff>381000</xdr:rowOff>
                  </from>
                  <to>
                    <xdr:col>6</xdr:col>
                    <xdr:colOff>419100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 altText="">
                <anchor moveWithCells="1">
                  <from>
                    <xdr:col>7</xdr:col>
                    <xdr:colOff>95250</xdr:colOff>
                    <xdr:row>19</xdr:row>
                    <xdr:rowOff>381000</xdr:rowOff>
                  </from>
                  <to>
                    <xdr:col>7</xdr:col>
                    <xdr:colOff>400050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 altText="">
                <anchor moveWithCells="1">
                  <from>
                    <xdr:col>8</xdr:col>
                    <xdr:colOff>152400</xdr:colOff>
                    <xdr:row>19</xdr:row>
                    <xdr:rowOff>381000</xdr:rowOff>
                  </from>
                  <to>
                    <xdr:col>8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 altText="">
                <anchor moveWithCells="1">
                  <from>
                    <xdr:col>6</xdr:col>
                    <xdr:colOff>114300</xdr:colOff>
                    <xdr:row>20</xdr:row>
                    <xdr:rowOff>381000</xdr:rowOff>
                  </from>
                  <to>
                    <xdr:col>6</xdr:col>
                    <xdr:colOff>419100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 altText="">
                <anchor moveWithCells="1">
                  <from>
                    <xdr:col>7</xdr:col>
                    <xdr:colOff>95250</xdr:colOff>
                    <xdr:row>20</xdr:row>
                    <xdr:rowOff>381000</xdr:rowOff>
                  </from>
                  <to>
                    <xdr:col>7</xdr:col>
                    <xdr:colOff>400050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 altText="">
                <anchor moveWithCells="1">
                  <from>
                    <xdr:col>8</xdr:col>
                    <xdr:colOff>152400</xdr:colOff>
                    <xdr:row>20</xdr:row>
                    <xdr:rowOff>381000</xdr:rowOff>
                  </from>
                  <to>
                    <xdr:col>8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 altText="">
                <anchor moveWithCells="1">
                  <from>
                    <xdr:col>6</xdr:col>
                    <xdr:colOff>114300</xdr:colOff>
                    <xdr:row>21</xdr:row>
                    <xdr:rowOff>381000</xdr:rowOff>
                  </from>
                  <to>
                    <xdr:col>6</xdr:col>
                    <xdr:colOff>419100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 altText="">
                <anchor moveWithCells="1">
                  <from>
                    <xdr:col>7</xdr:col>
                    <xdr:colOff>95250</xdr:colOff>
                    <xdr:row>21</xdr:row>
                    <xdr:rowOff>381000</xdr:rowOff>
                  </from>
                  <to>
                    <xdr:col>7</xdr:col>
                    <xdr:colOff>400050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 altText="">
                <anchor moveWithCells="1">
                  <from>
                    <xdr:col>8</xdr:col>
                    <xdr:colOff>152400</xdr:colOff>
                    <xdr:row>21</xdr:row>
                    <xdr:rowOff>381000</xdr:rowOff>
                  </from>
                  <to>
                    <xdr:col>8</xdr:col>
                    <xdr:colOff>457200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 altText="">
                <anchor moveWithCells="1">
                  <from>
                    <xdr:col>6</xdr:col>
                    <xdr:colOff>114300</xdr:colOff>
                    <xdr:row>22</xdr:row>
                    <xdr:rowOff>381000</xdr:rowOff>
                  </from>
                  <to>
                    <xdr:col>6</xdr:col>
                    <xdr:colOff>419100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 altText="">
                <anchor moveWithCells="1">
                  <from>
                    <xdr:col>7</xdr:col>
                    <xdr:colOff>95250</xdr:colOff>
                    <xdr:row>22</xdr:row>
                    <xdr:rowOff>381000</xdr:rowOff>
                  </from>
                  <to>
                    <xdr:col>7</xdr:col>
                    <xdr:colOff>400050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 altText="">
                <anchor moveWithCells="1">
                  <from>
                    <xdr:col>8</xdr:col>
                    <xdr:colOff>152400</xdr:colOff>
                    <xdr:row>22</xdr:row>
                    <xdr:rowOff>381000</xdr:rowOff>
                  </from>
                  <to>
                    <xdr:col>8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 altText="">
                <anchor moveWithCells="1">
                  <from>
                    <xdr:col>6</xdr:col>
                    <xdr:colOff>114300</xdr:colOff>
                    <xdr:row>23</xdr:row>
                    <xdr:rowOff>381000</xdr:rowOff>
                  </from>
                  <to>
                    <xdr:col>6</xdr:col>
                    <xdr:colOff>419100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 altText="">
                <anchor moveWithCells="1">
                  <from>
                    <xdr:col>7</xdr:col>
                    <xdr:colOff>95250</xdr:colOff>
                    <xdr:row>23</xdr:row>
                    <xdr:rowOff>381000</xdr:rowOff>
                  </from>
                  <to>
                    <xdr:col>7</xdr:col>
                    <xdr:colOff>400050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 altText="">
                <anchor moveWithCells="1">
                  <from>
                    <xdr:col>8</xdr:col>
                    <xdr:colOff>152400</xdr:colOff>
                    <xdr:row>23</xdr:row>
                    <xdr:rowOff>381000</xdr:rowOff>
                  </from>
                  <to>
                    <xdr:col>8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 altText="">
                <anchor moveWithCells="1">
                  <from>
                    <xdr:col>6</xdr:col>
                    <xdr:colOff>114300</xdr:colOff>
                    <xdr:row>24</xdr:row>
                    <xdr:rowOff>381000</xdr:rowOff>
                  </from>
                  <to>
                    <xdr:col>6</xdr:col>
                    <xdr:colOff>419100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 altText="">
                <anchor moveWithCells="1">
                  <from>
                    <xdr:col>7</xdr:col>
                    <xdr:colOff>95250</xdr:colOff>
                    <xdr:row>24</xdr:row>
                    <xdr:rowOff>381000</xdr:rowOff>
                  </from>
                  <to>
                    <xdr:col>7</xdr:col>
                    <xdr:colOff>400050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 altText="">
                <anchor moveWithCells="1">
                  <from>
                    <xdr:col>8</xdr:col>
                    <xdr:colOff>152400</xdr:colOff>
                    <xdr:row>24</xdr:row>
                    <xdr:rowOff>381000</xdr:rowOff>
                  </from>
                  <to>
                    <xdr:col>8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Drop Down 31">
              <controlPr locked="0" defaultSize="0" autoLine="0" autoPict="0">
                <anchor moveWithCells="1">
                  <from>
                    <xdr:col>4</xdr:col>
                    <xdr:colOff>619125</xdr:colOff>
                    <xdr:row>42</xdr:row>
                    <xdr:rowOff>0</xdr:rowOff>
                  </from>
                  <to>
                    <xdr:col>7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Drop Down 32">
              <controlPr locked="0" defaultSize="0" autoLine="0" autoPict="0">
                <anchor moveWithCells="1">
                  <from>
                    <xdr:col>8</xdr:col>
                    <xdr:colOff>9525</xdr:colOff>
                    <xdr:row>42</xdr:row>
                    <xdr:rowOff>28575</xdr:rowOff>
                  </from>
                  <to>
                    <xdr:col>8</xdr:col>
                    <xdr:colOff>790575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 altText="">
                <anchor moveWithCells="1">
                  <from>
                    <xdr:col>6</xdr:col>
                    <xdr:colOff>114300</xdr:colOff>
                    <xdr:row>25</xdr:row>
                    <xdr:rowOff>381000</xdr:rowOff>
                  </from>
                  <to>
                    <xdr:col>6</xdr:col>
                    <xdr:colOff>419100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 altText="">
                <anchor moveWithCells="1">
                  <from>
                    <xdr:col>7</xdr:col>
                    <xdr:colOff>95250</xdr:colOff>
                    <xdr:row>25</xdr:row>
                    <xdr:rowOff>381000</xdr:rowOff>
                  </from>
                  <to>
                    <xdr:col>7</xdr:col>
                    <xdr:colOff>400050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 altText="">
                <anchor moveWithCells="1">
                  <from>
                    <xdr:col>8</xdr:col>
                    <xdr:colOff>152400</xdr:colOff>
                    <xdr:row>25</xdr:row>
                    <xdr:rowOff>381000</xdr:rowOff>
                  </from>
                  <to>
                    <xdr:col>8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 altText="">
                <anchor moveWithCells="1">
                  <from>
                    <xdr:col>6</xdr:col>
                    <xdr:colOff>114300</xdr:colOff>
                    <xdr:row>26</xdr:row>
                    <xdr:rowOff>381000</xdr:rowOff>
                  </from>
                  <to>
                    <xdr:col>6</xdr:col>
                    <xdr:colOff>419100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 altText="">
                <anchor moveWithCells="1">
                  <from>
                    <xdr:col>7</xdr:col>
                    <xdr:colOff>95250</xdr:colOff>
                    <xdr:row>26</xdr:row>
                    <xdr:rowOff>381000</xdr:rowOff>
                  </from>
                  <to>
                    <xdr:col>7</xdr:col>
                    <xdr:colOff>400050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 altText="">
                <anchor moveWithCells="1">
                  <from>
                    <xdr:col>8</xdr:col>
                    <xdr:colOff>152400</xdr:colOff>
                    <xdr:row>26</xdr:row>
                    <xdr:rowOff>381000</xdr:rowOff>
                  </from>
                  <to>
                    <xdr:col>8</xdr:col>
                    <xdr:colOff>457200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 altText="">
                <anchor moveWithCells="1">
                  <from>
                    <xdr:col>6</xdr:col>
                    <xdr:colOff>114300</xdr:colOff>
                    <xdr:row>27</xdr:row>
                    <xdr:rowOff>381000</xdr:rowOff>
                  </from>
                  <to>
                    <xdr:col>6</xdr:col>
                    <xdr:colOff>419100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 altText="">
                <anchor moveWithCells="1">
                  <from>
                    <xdr:col>7</xdr:col>
                    <xdr:colOff>95250</xdr:colOff>
                    <xdr:row>27</xdr:row>
                    <xdr:rowOff>381000</xdr:rowOff>
                  </from>
                  <to>
                    <xdr:col>7</xdr:col>
                    <xdr:colOff>400050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 altText="">
                <anchor moveWithCells="1">
                  <from>
                    <xdr:col>8</xdr:col>
                    <xdr:colOff>152400</xdr:colOff>
                    <xdr:row>27</xdr:row>
                    <xdr:rowOff>381000</xdr:rowOff>
                  </from>
                  <to>
                    <xdr:col>8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 altText="">
                <anchor moveWithCells="1">
                  <from>
                    <xdr:col>6</xdr:col>
                    <xdr:colOff>114300</xdr:colOff>
                    <xdr:row>28</xdr:row>
                    <xdr:rowOff>381000</xdr:rowOff>
                  </from>
                  <to>
                    <xdr:col>6</xdr:col>
                    <xdr:colOff>419100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 altText="">
                <anchor moveWithCells="1">
                  <from>
                    <xdr:col>7</xdr:col>
                    <xdr:colOff>95250</xdr:colOff>
                    <xdr:row>28</xdr:row>
                    <xdr:rowOff>381000</xdr:rowOff>
                  </from>
                  <to>
                    <xdr:col>7</xdr:col>
                    <xdr:colOff>400050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 altText="">
                <anchor moveWithCells="1">
                  <from>
                    <xdr:col>8</xdr:col>
                    <xdr:colOff>152400</xdr:colOff>
                    <xdr:row>28</xdr:row>
                    <xdr:rowOff>381000</xdr:rowOff>
                  </from>
                  <to>
                    <xdr:col>8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 altText="">
                <anchor moveWithCells="1">
                  <from>
                    <xdr:col>6</xdr:col>
                    <xdr:colOff>114300</xdr:colOff>
                    <xdr:row>29</xdr:row>
                    <xdr:rowOff>381000</xdr:rowOff>
                  </from>
                  <to>
                    <xdr:col>6</xdr:col>
                    <xdr:colOff>419100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 altText="">
                <anchor moveWithCells="1">
                  <from>
                    <xdr:col>7</xdr:col>
                    <xdr:colOff>95250</xdr:colOff>
                    <xdr:row>29</xdr:row>
                    <xdr:rowOff>381000</xdr:rowOff>
                  </from>
                  <to>
                    <xdr:col>7</xdr:col>
                    <xdr:colOff>400050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 altText="">
                <anchor moveWithCells="1">
                  <from>
                    <xdr:col>8</xdr:col>
                    <xdr:colOff>152400</xdr:colOff>
                    <xdr:row>29</xdr:row>
                    <xdr:rowOff>381000</xdr:rowOff>
                  </from>
                  <to>
                    <xdr:col>8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FOLIE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mambos</dc:creator>
  <cp:lastModifiedBy>mambos</cp:lastModifiedBy>
  <dcterms:created xsi:type="dcterms:W3CDTF">2019-03-11T20:17:35Z</dcterms:created>
  <dcterms:modified xsi:type="dcterms:W3CDTF">2019-03-11T20:27:38Z</dcterms:modified>
</cp:coreProperties>
</file>